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ԸՏ'!$B$2:$K$14</definedName>
    <definedName name="_xlnm.Print_Area" localSheetId="11">'10 ԸՏ '!$B$2:$K$20</definedName>
    <definedName name="_xlnm.Print_Area" localSheetId="12">'11 ԸՏ'!$B$2:$K$17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'!$B$2:$K$15</definedName>
    <definedName name="_xlnm.Print_Area" localSheetId="4">'3 ԸՏ'!$B$2:$K$13</definedName>
    <definedName name="_xlnm.Print_Area" localSheetId="5">'4 ԸՏ '!$B$2:$K$18</definedName>
    <definedName name="_xlnm.Print_Area" localSheetId="6">'5 ԸՏ'!$B$2:$K$10</definedName>
    <definedName name="_xlnm.Print_Area" localSheetId="7">'6 ԸՏ '!$B$2:$K$16</definedName>
    <definedName name="_xlnm.Print_Area" localSheetId="8">'7 ԸՏ '!$B$2:$K$12</definedName>
    <definedName name="_xlnm.Print_Area" localSheetId="9">'8 ԸՏ'!$B$2:$K$17</definedName>
    <definedName name="_xlnm.Print_Area" localSheetId="10">'9 ԸՏ '!$B$2:$K$16</definedName>
    <definedName name="_xlnm.Print_Area" localSheetId="0">'համապետական I մաս'!$A$2:$J$154</definedName>
    <definedName name="_xlnm.Print_Area" localSheetId="1">'համապետական II մաս'!$B$3:$K$26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7" i="12"/>
  <c r="J17" i="12"/>
  <c r="I17" i="12"/>
  <c r="H17" i="12"/>
  <c r="G17" i="12"/>
  <c r="F17" i="12"/>
  <c r="E17" i="12"/>
  <c r="D17" i="12"/>
  <c r="C17" i="12"/>
  <c r="K16" i="12"/>
  <c r="J16" i="12"/>
  <c r="I16" i="12"/>
  <c r="H16" i="12"/>
  <c r="G16" i="12"/>
  <c r="F16" i="12"/>
  <c r="E16" i="12"/>
  <c r="D16" i="12"/>
  <c r="C16" i="12"/>
  <c r="K15" i="12"/>
  <c r="J15" i="12"/>
  <c r="I15" i="12"/>
  <c r="H15" i="12"/>
  <c r="G15" i="12"/>
  <c r="F15" i="12"/>
  <c r="E15" i="12"/>
  <c r="D15" i="12"/>
  <c r="C15" i="12"/>
  <c r="K14" i="12"/>
  <c r="J14" i="12"/>
  <c r="I14" i="12"/>
  <c r="H14" i="12"/>
  <c r="G14" i="12"/>
  <c r="F14" i="12"/>
  <c r="E14" i="12"/>
  <c r="D14" i="12"/>
  <c r="C14" i="12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8" i="8"/>
  <c r="J18" i="8"/>
  <c r="I18" i="8"/>
  <c r="H18" i="8"/>
  <c r="G18" i="8"/>
  <c r="F18" i="8"/>
  <c r="E18" i="8"/>
  <c r="D18" i="8"/>
  <c r="C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4" i="4"/>
  <c r="B3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<sst xmlns="http://schemas.openxmlformats.org/spreadsheetml/2006/main" count="1580" uniqueCount="877">
  <si>
    <t>Հ/Հ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</si>
  <si>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</si>
  <si>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</si>
  <si>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</si>
  <si>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</si>
  <si>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</si>
  <si>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</si>
  <si>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</si>
  <si>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</si>
  <si>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</si>
  <si>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</si>
  <si>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</si>
  <si>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</si>
  <si>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</si>
  <si>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</si>
  <si>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</si>
  <si>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</si>
  <si>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</si>
  <si>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</si>
  <si>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</si>
  <si>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</si>
  <si>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</si>
  <si>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</si>
  <si>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</si>
  <si>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</si>
  <si>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</si>
  <si>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</si>
  <si>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</si>
  <si>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</si>
  <si>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</si>
  <si>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</si>
  <si>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</si>
  <si>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</si>
  <si>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</si>
  <si>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</si>
  <si>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</si>
  <si>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</si>
  <si>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</si>
  <si>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</si>
  <si>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27.10.1963</t>
  </si>
  <si>
    <t>Մարտիրոսյան</t>
  </si>
  <si>
    <t>Արմեն</t>
  </si>
  <si>
    <t>Պավլիկի</t>
  </si>
  <si>
    <t>Հովհաննիսյան</t>
  </si>
  <si>
    <t>Վահագն</t>
  </si>
  <si>
    <t>Ռաֆայելի</t>
  </si>
  <si>
    <t>Մուրադյան</t>
  </si>
  <si>
    <t>Սուսաննա</t>
  </si>
  <si>
    <t>Քարամի</t>
  </si>
  <si>
    <t xml:space="preserve">Սահակյան </t>
  </si>
  <si>
    <t>Գառնիկ</t>
  </si>
  <si>
    <t>Բենիկի</t>
  </si>
  <si>
    <t xml:space="preserve">Հովհաննիսյան </t>
  </si>
  <si>
    <t>Րաֆֆի</t>
  </si>
  <si>
    <t>Ռիչարդի</t>
  </si>
  <si>
    <t>Մելքումյան</t>
  </si>
  <si>
    <t>Լիգիա</t>
  </si>
  <si>
    <t>Երվանդի</t>
  </si>
  <si>
    <t>Մարգարյան</t>
  </si>
  <si>
    <t>Գագիկ</t>
  </si>
  <si>
    <t>Լյովայի</t>
  </si>
  <si>
    <t>Ղուկասյան</t>
  </si>
  <si>
    <t>Անդրիաս</t>
  </si>
  <si>
    <t>Մարատի</t>
  </si>
  <si>
    <t>Աբասյան</t>
  </si>
  <si>
    <t>Գայանե</t>
  </si>
  <si>
    <t>Հակոբի</t>
  </si>
  <si>
    <t>Ռշտուն</t>
  </si>
  <si>
    <t>Հովակիմի</t>
  </si>
  <si>
    <t>Գրիգորյան</t>
  </si>
  <si>
    <t>Անդրանիկ</t>
  </si>
  <si>
    <t>Վարդանի</t>
  </si>
  <si>
    <t>Ստեփան</t>
  </si>
  <si>
    <t>Արզումանյան</t>
  </si>
  <si>
    <t>Ֆիլիպ</t>
  </si>
  <si>
    <t>Վիկտորի</t>
  </si>
  <si>
    <t>Բաղդասարյան</t>
  </si>
  <si>
    <t>Ռադիկ</t>
  </si>
  <si>
    <t>Սայադյան</t>
  </si>
  <si>
    <t>Մամիկոն</t>
  </si>
  <si>
    <t>Ժորայի</t>
  </si>
  <si>
    <t>Հակոբյան</t>
  </si>
  <si>
    <t>Ռաֆիկ</t>
  </si>
  <si>
    <t>Պողոսյան</t>
  </si>
  <si>
    <t>Աղասիի</t>
  </si>
  <si>
    <t>Մանուկյան</t>
  </si>
  <si>
    <t>Լյուբա</t>
  </si>
  <si>
    <t>Գվիդոնի</t>
  </si>
  <si>
    <t>Բարխուդարյան</t>
  </si>
  <si>
    <t>Լիպարիտի</t>
  </si>
  <si>
    <t>Վարդանյան</t>
  </si>
  <si>
    <t>Աղասու</t>
  </si>
  <si>
    <t>Շարյան</t>
  </si>
  <si>
    <t>Եղիշե</t>
  </si>
  <si>
    <t>Արմենի</t>
  </si>
  <si>
    <t>Ասլանյան</t>
  </si>
  <si>
    <t>Մուշեղ</t>
  </si>
  <si>
    <t>Էմիլի</t>
  </si>
  <si>
    <t>Հրաչիկի</t>
  </si>
  <si>
    <t>Կարինե</t>
  </si>
  <si>
    <t>Ռաֆիկի</t>
  </si>
  <si>
    <t xml:space="preserve">Ստեփանյան </t>
  </si>
  <si>
    <t>Լեոնտիի</t>
  </si>
  <si>
    <t>Ռազմիկի</t>
  </si>
  <si>
    <t>Շահբազյան</t>
  </si>
  <si>
    <t>Ռոբերտ</t>
  </si>
  <si>
    <t>Դավթյան</t>
  </si>
  <si>
    <t>Թագուհի</t>
  </si>
  <si>
    <t>Լեոմոնտի</t>
  </si>
  <si>
    <t>Թորոսյան</t>
  </si>
  <si>
    <t>Հայկ</t>
  </si>
  <si>
    <t>Անդրանիկի</t>
  </si>
  <si>
    <t>Կարեն</t>
  </si>
  <si>
    <t>Սահակի</t>
  </si>
  <si>
    <t>Մաթևոսյան</t>
  </si>
  <si>
    <t>Հրայր</t>
  </si>
  <si>
    <t>Սարգսի</t>
  </si>
  <si>
    <t>Հարեյան</t>
  </si>
  <si>
    <t>Վանիկ</t>
  </si>
  <si>
    <t>Միրզաջանի</t>
  </si>
  <si>
    <t>Խուրշուդյան</t>
  </si>
  <si>
    <t>Հովսեփ</t>
  </si>
  <si>
    <t>Էդմոնի</t>
  </si>
  <si>
    <t>30.09.1973</t>
  </si>
  <si>
    <t>16.09.1968</t>
  </si>
  <si>
    <t>«Ժառանգություն»</t>
  </si>
  <si>
    <t>Անկուսակցական</t>
  </si>
  <si>
    <t>ար</t>
  </si>
  <si>
    <t>իգ</t>
  </si>
  <si>
    <t>007894140</t>
  </si>
  <si>
    <t>AK 0274153</t>
  </si>
  <si>
    <t>002050250</t>
  </si>
  <si>
    <t>AN 0755596</t>
  </si>
  <si>
    <t>BA 1633219</t>
  </si>
  <si>
    <t>002205441</t>
  </si>
  <si>
    <t>AH 0456968</t>
  </si>
  <si>
    <t>AK 0675586</t>
  </si>
  <si>
    <t>AN 0348199</t>
  </si>
  <si>
    <t>AN 0309849</t>
  </si>
  <si>
    <t>AN 0626238</t>
  </si>
  <si>
    <t>AN 0537039</t>
  </si>
  <si>
    <t>AH 0390845</t>
  </si>
  <si>
    <t>AP 0536910</t>
  </si>
  <si>
    <t>AM 0644486</t>
  </si>
  <si>
    <t>006801666</t>
  </si>
  <si>
    <t>ք. Երևան ,16 թաղամաս 44 շենք, 62 բնակարան</t>
  </si>
  <si>
    <t>Շիրակի մարզ, ք. Գյումրի Ռասկատլյան շենք 1, բն. 1</t>
  </si>
  <si>
    <t>ք. Երևան, Արամի փող., շենք 2, բն. 3</t>
  </si>
  <si>
    <t>ք. Վանաձոր, Ստ. Զորյան 79 շենք, բն.51</t>
  </si>
  <si>
    <t>ք. Աշտարակ, փող. Հեքիմյան, տուն 11</t>
  </si>
  <si>
    <t>Արմավիրի, գ. Նորապատ 2 փ. , տուն 14</t>
  </si>
  <si>
    <t>ք. Երևան բաղրամյան 5, բն.  9</t>
  </si>
  <si>
    <t>ք. Երևան, Դավիթաշեն 1 թաղ, 52 շենք բն. 9</t>
  </si>
  <si>
    <t>ք. Երևան, Բաղրամյան 60-3</t>
  </si>
  <si>
    <t>Կոտայքի մարզ, ք. Բյուրեղավան շենք 46, բն. 11</t>
  </si>
  <si>
    <t>ք. Երևան, Ազատության պող. 11 շենք, բն. 31</t>
  </si>
  <si>
    <t>ք. Գավառ, Սիմոն Մակվեցյան փող., տուն 11</t>
  </si>
  <si>
    <t>ք. Երևան , Բաղրամյան 4 նրբ., տուն 34/2</t>
  </si>
  <si>
    <t>ք. Երևան, Ն. Տիգրանյանի փող. շենք 19/1, բն. 18</t>
  </si>
  <si>
    <t>ք. Վարդենիս, Հ. Արզոյան փող., շենք 22Ա, բն. 24</t>
  </si>
  <si>
    <t>ք. Երևան, Դավիթաշեն 2-րդ թաղ. 27-11</t>
  </si>
  <si>
    <t>Շիրակի մարզ, գ. Ախուրյան, Հոլանդական թաղ. փող. 5, տուն 30</t>
  </si>
  <si>
    <t>ք. Գյումրի Վարդ-Բաղ 1-ին Մ/Շ-1թաղ. , շենք 2, բն. 12</t>
  </si>
  <si>
    <t>ք. Երևան, Շահումյան փող. 16, տուն 24/1</t>
  </si>
  <si>
    <t>ք. Գյումրի , Գորկու 22</t>
  </si>
  <si>
    <t>ք.Վանաձոր, Տարոն 4-րդ թաղ, քոթեջ 47 վ/2</t>
  </si>
  <si>
    <t>ք. Երևան, փող. Մարտիկյան, տուն 17</t>
  </si>
  <si>
    <t>Արմավիր, գ. Մրգաշատ, փող. 6, տուն 4</t>
  </si>
  <si>
    <t>Արմավիր, գ. Նորապատ, փող. 2, տուն 18</t>
  </si>
  <si>
    <t xml:space="preserve"> ք. Աբովյան, Ռոսիայի փող., շենք 10, բն. 1</t>
  </si>
  <si>
    <t>Կոտայքի մարզ, ք. Եղվարդ, Չարենցի փող., տուն 85</t>
  </si>
  <si>
    <t>ք. Բերդ, Մաշտոցի 127</t>
  </si>
  <si>
    <t>ք. Երևան, Շահումյան փող. 6, տուն 18/3</t>
  </si>
  <si>
    <t>ք. Երևան, Տիչինայի 100</t>
  </si>
  <si>
    <t>«ՀԱՅԱՍՏԱՆԻ ՖԻԶԻԿԱԿԱՆ ԿՈՒԼՏՈՒՐԱՅԻ ԵՎ ՍՊՈՐՏԻ ՊԵՏԱԿԱՆ ԻՆՍՏԻՏՈՒՏ» , դոցենտ (դասախոս)</t>
  </si>
  <si>
    <t>Շիրակի Պետական Համալսարան հիմնադրամի ավագ դպրոցի ուսուցիչ, «Արատտա» համատիրության նախագահ</t>
  </si>
  <si>
    <t>«Երառսպասարկում» ՓԲԸ՝ կադրերի բաժնի պետ, Հանրային խորհուրդ՝ աշխատանքային իրավունք ենթահանձնաժողովի նախագահ</t>
  </si>
  <si>
    <t>«ՍԶՆ» ՍՊԸ տնօրեն</t>
  </si>
  <si>
    <t>Աշտարակի թիվ 5 ավագ դպրոց, ուսուցչուհի</t>
  </si>
  <si>
    <t>«Սպորտի և երիտասարդության նախարարության Արմավիրի ՄՄՄ» մարզադպրոցի փոխտնօրեն</t>
  </si>
  <si>
    <t>«Ռադիո Հայ 104.1» տնօրեն</t>
  </si>
  <si>
    <t xml:space="preserve">«Ժառանգություն» կուսակցության վարչության քարտուղար </t>
  </si>
  <si>
    <t xml:space="preserve">ՀՀ Ազգային Ժողովի «Ժառանգություն» խմբակցության փորձագետ, </t>
  </si>
  <si>
    <t>Բյուրեղավանի Ս. Վարդանյանի անվան ավագ դպրոցի ուսուցիչ</t>
  </si>
  <si>
    <t>«ԱՐԶ» հոլդիգ ՍՊԸ հիմնադիր տնօրեն</t>
  </si>
  <si>
    <t>գ. Նորադուզի թիվ 2 միջնակարգ դպրոց, ուսուցիչ</t>
  </si>
  <si>
    <t>ԵՊՀ պրոֆեսոր</t>
  </si>
  <si>
    <t>Հայաստանի «Սպառողների միության» նախագահ</t>
  </si>
  <si>
    <t>«ՇԵՆ» ԲՀԿ Գեղարքունիքի մարզային պատասխանատու</t>
  </si>
  <si>
    <t xml:space="preserve">Չի աշխատում </t>
  </si>
  <si>
    <t>Փորձաքննությունների բյուրո ՊՈԱԿ՝ փորձագետ</t>
  </si>
  <si>
    <t>Գյումրու 9-րդ հիմնական դպրոց, գ. Բագրավանի միջնակարգ դպրոց, շախմատի ուսուցիչ</t>
  </si>
  <si>
    <t>ԱՁ տնօրեն</t>
  </si>
  <si>
    <t xml:space="preserve">«Գյումրու» Բժշկական կենտրոն, կլինիկական հոգեբան </t>
  </si>
  <si>
    <t>«Էքսպերտ Լաբորատորիա» ՍՊԸ, փորձագետ</t>
  </si>
  <si>
    <t>«ՀԱԷԿ» ՊԲԸ, փականագործ</t>
  </si>
  <si>
    <t>«Ազատ քաղաքացի» ՀԿ , նախագահ</t>
  </si>
  <si>
    <t>01.01.1958</t>
  </si>
  <si>
    <t>02.01.1957</t>
  </si>
  <si>
    <t>20.11.1959</t>
  </si>
  <si>
    <t>04.04.1963</t>
  </si>
  <si>
    <t>10.03.1969</t>
  </si>
  <si>
    <t>13.05.1970</t>
  </si>
  <si>
    <t>15.05.1962</t>
  </si>
  <si>
    <t>21.05.1982</t>
  </si>
  <si>
    <t>19.03.1992</t>
  </si>
  <si>
    <t>10.03.1966</t>
  </si>
  <si>
    <t>02.01.1956</t>
  </si>
  <si>
    <t>29.05.1947</t>
  </si>
  <si>
    <t>22.05.1953</t>
  </si>
  <si>
    <t>02.07.1951</t>
  </si>
  <si>
    <t>28.01.1976</t>
  </si>
  <si>
    <t>15.07.1991</t>
  </si>
  <si>
    <t>24.11.1965</t>
  </si>
  <si>
    <t>02.04.1974</t>
  </si>
  <si>
    <t>15.04.1987</t>
  </si>
  <si>
    <t>20.08.1983</t>
  </si>
  <si>
    <t>04.07.1962</t>
  </si>
  <si>
    <t>05.09.1960</t>
  </si>
  <si>
    <t>18.05.1991</t>
  </si>
  <si>
    <t>24.01.1979</t>
  </si>
  <si>
    <t>30.01.1962</t>
  </si>
  <si>
    <t>18.08.1965</t>
  </si>
  <si>
    <t>26.10.1973</t>
  </si>
  <si>
    <t>Վաչագան</t>
  </si>
  <si>
    <t>Օհանյան</t>
  </si>
  <si>
    <t>Սեյրան</t>
  </si>
  <si>
    <t>Մուշեղի</t>
  </si>
  <si>
    <t>Օսկանյան</t>
  </si>
  <si>
    <t>Վարդան</t>
  </si>
  <si>
    <t>Մինասի</t>
  </si>
  <si>
    <t>Էլինար</t>
  </si>
  <si>
    <t>Թևանյան</t>
  </si>
  <si>
    <t>Նորիկի</t>
  </si>
  <si>
    <t>05.05.1974</t>
  </si>
  <si>
    <t>«Համախմբում»</t>
  </si>
  <si>
    <t>«Թևանյան» ՍՊԸ, տնօրեն</t>
  </si>
  <si>
    <t>Նազարյան</t>
  </si>
  <si>
    <t>Գեղամ</t>
  </si>
  <si>
    <t>անկուսակցական</t>
  </si>
  <si>
    <t>Արեգնազ</t>
  </si>
  <si>
    <t>Գուրգենի</t>
  </si>
  <si>
    <t>Աղվան</t>
  </si>
  <si>
    <t>Խաչատրյան</t>
  </si>
  <si>
    <t>Ղույումչյան</t>
  </si>
  <si>
    <t>Վահան</t>
  </si>
  <si>
    <t>Քոչարյան</t>
  </si>
  <si>
    <t>Ասոյան</t>
  </si>
  <si>
    <t>Հովհաննես</t>
  </si>
  <si>
    <t>07.02.1955</t>
  </si>
  <si>
    <t>ք.Երևան, Դեմիրճյան 15շ., բն. 6</t>
  </si>
  <si>
    <t>ԱԺ պատգամավոր</t>
  </si>
  <si>
    <t>Սուրիկի</t>
  </si>
  <si>
    <t>18.11.1978</t>
  </si>
  <si>
    <t>004003539</t>
  </si>
  <si>
    <t>ք.Երևան, Գարեգին Նժդեհի 34/1, բն. 41</t>
  </si>
  <si>
    <t>Գրիգորի</t>
  </si>
  <si>
    <t>26.10.1960</t>
  </si>
  <si>
    <t>ք.Երևան, Նոյ թաղ., տուն 2</t>
  </si>
  <si>
    <t>Արմենակի</t>
  </si>
  <si>
    <t>06.07.1971</t>
  </si>
  <si>
    <t>ք.Երևան, Աթոյան անցում, 2շ., 21 բն.</t>
  </si>
  <si>
    <t>30.05.1980</t>
  </si>
  <si>
    <t>ք.Երևա,ն, Ավան, Չարենցի 18շ., 26բն.</t>
  </si>
  <si>
    <t>Վահեի</t>
  </si>
  <si>
    <t>19.09.1988</t>
  </si>
  <si>
    <t>Մարտունու շրջ., գյուղ Ծակքար, 7փ., 12 տուն</t>
  </si>
  <si>
    <t>Ռոբերտի</t>
  </si>
  <si>
    <t>23.05.1979</t>
  </si>
  <si>
    <t>ք.Երևան, Բակունցի 13/2շ., 21 բն.</t>
  </si>
  <si>
    <t>«Ժառանգություն» կուսակցության նախագահ</t>
  </si>
  <si>
    <t>ք.Երևան, Նորք–Մարաշ, 15փ., 50 տուն</t>
  </si>
  <si>
    <t>Սողոմոնի</t>
  </si>
  <si>
    <t>17.10.1960</t>
  </si>
  <si>
    <t>AM 0422131</t>
  </si>
  <si>
    <t>ք.Գյումրի, Շիրակացի 8 զ/թ., շ.5, բն.8</t>
  </si>
  <si>
    <t>«ՀԺՀ» ՍՊԸ տնօրեն</t>
  </si>
  <si>
    <t>Կարապետյան</t>
  </si>
  <si>
    <t>Տիգրան</t>
  </si>
  <si>
    <t>Կարապետի</t>
  </si>
  <si>
    <t>Վալերիկի</t>
  </si>
  <si>
    <t>17.03.1976</t>
  </si>
  <si>
    <t>ք.Սիսիան, Լալայան փ., տուն 19</t>
  </si>
  <si>
    <t>АМ 0901546</t>
  </si>
  <si>
    <t>Անհատ ձեռներեց</t>
  </si>
  <si>
    <t>ԱԺ պատգամավոր, ԱԺ Տարածքային կառավարման և տեղական ինքնակառավարման հարցերի մշտական հանձնաժողովի նախագահ</t>
  </si>
  <si>
    <t>ԱԺ պատգամավոր, ԱԺ Մարդու իրավունքների պաշտպանության և հանրային հարցերի մշտական հանձնաժողովի նախագահ</t>
  </si>
  <si>
    <t>Բալոյան</t>
  </si>
  <si>
    <t>Արթուր</t>
  </si>
  <si>
    <t>Անուշ</t>
  </si>
  <si>
    <t>Սմբատ</t>
  </si>
  <si>
    <t xml:space="preserve">Գևորգյան </t>
  </si>
  <si>
    <t>Հայրենուհի</t>
  </si>
  <si>
    <t>Սամվել</t>
  </si>
  <si>
    <t xml:space="preserve">Ղազարյան </t>
  </si>
  <si>
    <t>Սիմոնյան</t>
  </si>
  <si>
    <t>Սիմոն</t>
  </si>
  <si>
    <t>Ասատրյան</t>
  </si>
  <si>
    <t>Ամալյա</t>
  </si>
  <si>
    <t>Ղարիբյան</t>
  </si>
  <si>
    <t>Նազիկ</t>
  </si>
  <si>
    <t>Զաքարյան</t>
  </si>
  <si>
    <t>Սիրանուշ</t>
  </si>
  <si>
    <t>Հասմիկ</t>
  </si>
  <si>
    <t>Մելիքյան</t>
  </si>
  <si>
    <t>Երեմյան</t>
  </si>
  <si>
    <t>Նաիրա</t>
  </si>
  <si>
    <t>Սողոմոնյան</t>
  </si>
  <si>
    <t>Էլիզա</t>
  </si>
  <si>
    <t>Հարությունյան</t>
  </si>
  <si>
    <t>Օզնեցյան</t>
  </si>
  <si>
    <t>Նարինե</t>
  </si>
  <si>
    <t>Դարբինյան</t>
  </si>
  <si>
    <t>Արևիկ</t>
  </si>
  <si>
    <t>Սարգսյան</t>
  </si>
  <si>
    <t>Ռիմա</t>
  </si>
  <si>
    <t>Մարինե</t>
  </si>
  <si>
    <t>Բելլա</t>
  </si>
  <si>
    <t>Մարգարիտա</t>
  </si>
  <si>
    <t>Գևորգ</t>
  </si>
  <si>
    <t>Բալյան</t>
  </si>
  <si>
    <t>Հովհաննեսյան</t>
  </si>
  <si>
    <t>Համլետ</t>
  </si>
  <si>
    <t>Կորյուն</t>
  </si>
  <si>
    <t>Գրիշայի</t>
  </si>
  <si>
    <t>06.05.1948</t>
  </si>
  <si>
    <t>AM0454257</t>
  </si>
  <si>
    <t>ք. Երևան, Ն. Նորք 9զնգվ. շ.49 բն.22</t>
  </si>
  <si>
    <t>14.06.1970</t>
  </si>
  <si>
    <t>AN0524055</t>
  </si>
  <si>
    <t>ք. Երևան, Ն.Նորք 9զ. 3շ., բն. 31</t>
  </si>
  <si>
    <t>Հրաչի</t>
  </si>
  <si>
    <t>23.07.1961</t>
  </si>
  <si>
    <t>AG0684051</t>
  </si>
  <si>
    <t xml:space="preserve">ք. Երևան, Դրոյի 11, բն. 28 </t>
  </si>
  <si>
    <t>Սոսյայի</t>
  </si>
  <si>
    <t>AN0267609</t>
  </si>
  <si>
    <t>ք. Երևան, Ավան 14 փող. 17 տուն</t>
  </si>
  <si>
    <t>Մարտինի</t>
  </si>
  <si>
    <t>16.12.1986</t>
  </si>
  <si>
    <t>AF0594600</t>
  </si>
  <si>
    <t>ք. Երևան, Ավան-Առինջ 1մ/շ., 2/11շ., բն. 9</t>
  </si>
  <si>
    <t>Սոսի</t>
  </si>
  <si>
    <t>ք. Երևան, Արգիշտի 7/6, բն. 108</t>
  </si>
  <si>
    <t>Եվգենիյա</t>
  </si>
  <si>
    <t>Գագիկի</t>
  </si>
  <si>
    <t>16.06.1988</t>
  </si>
  <si>
    <t>AH0671453</t>
  </si>
  <si>
    <t>ք. Երևան, Կոմիտաս 3/2 տուն</t>
  </si>
  <si>
    <t>Աշոտի</t>
  </si>
  <si>
    <t xml:space="preserve">25,04,1991 </t>
  </si>
  <si>
    <t>AH0438159</t>
  </si>
  <si>
    <t>ք. Երևան, Գյուլբենկյան 36-10</t>
  </si>
  <si>
    <t>19.03.1950</t>
  </si>
  <si>
    <t>AM0705247</t>
  </si>
  <si>
    <t>ք. Երևան, Կոմիտաս 7/4-18</t>
  </si>
  <si>
    <t>Վաչագանի</t>
  </si>
  <si>
    <t>21.03.1964</t>
  </si>
  <si>
    <t>AK0567695</t>
  </si>
  <si>
    <t>ք. Երևան, Անդրանիկի շ. 56</t>
  </si>
  <si>
    <t>Ռուբենի</t>
  </si>
  <si>
    <t>13.11.1981</t>
  </si>
  <si>
    <t>AN0407753</t>
  </si>
  <si>
    <t>ք. Երևան, Արտաշիսյան 86շ., 9 բն.</t>
  </si>
  <si>
    <t>Կամո</t>
  </si>
  <si>
    <t>02.06.1959</t>
  </si>
  <si>
    <t>AG0663971</t>
  </si>
  <si>
    <t>ք. Երևան, Բաբաջանյան 63շ., 31 բն.</t>
  </si>
  <si>
    <t>AP0660077</t>
  </si>
  <si>
    <t>01.07.1962</t>
  </si>
  <si>
    <t>004581856</t>
  </si>
  <si>
    <t>АК0481777</t>
  </si>
  <si>
    <t>АH0696567</t>
  </si>
  <si>
    <t>АК0412554</t>
  </si>
  <si>
    <t>AK0270681</t>
  </si>
  <si>
    <t>АМ0800203</t>
  </si>
  <si>
    <t>AH0407704</t>
  </si>
  <si>
    <t>BA1949293</t>
  </si>
  <si>
    <t>AF0753485</t>
  </si>
  <si>
    <t>AG0440943</t>
  </si>
  <si>
    <t>AK0484538</t>
  </si>
  <si>
    <t>ք. Երևան, Նալբանդյան 98, բն. 4</t>
  </si>
  <si>
    <t>AN0254641</t>
  </si>
  <si>
    <t>Երիտասարդների կողքին երիտասարդական շարժման նախագահ, «Համախմբում» կուսակցության խորհրդի անդամ, երիտասարդական միության նախագահ</t>
  </si>
  <si>
    <t>ԱԺ պատգամավորՙ «Համախմբում» կուսակցության նախագահ</t>
  </si>
  <si>
    <t>Քաղաքագետ</t>
  </si>
  <si>
    <t>AN0305969</t>
  </si>
  <si>
    <t>AK0460728</t>
  </si>
  <si>
    <t>AM0787789</t>
  </si>
  <si>
    <t>«Ժողովրդական կուսակցություն» ԿՍ</t>
  </si>
  <si>
    <t>16.05.1945</t>
  </si>
  <si>
    <t>ք. Երևան, Այգեձոր, 44 տուն</t>
  </si>
  <si>
    <t>«Ժողովրդական կուսակցություն» ԿՍ նախագահ</t>
  </si>
  <si>
    <t>Արտուշի</t>
  </si>
  <si>
    <t>13.07.1977</t>
  </si>
  <si>
    <t xml:space="preserve">«Արդարություն» </t>
  </si>
  <si>
    <t>AM0842945</t>
  </si>
  <si>
    <t>ք. Երչևան, Ն. Նորքի 8-րդ զ-ծ, 36-24</t>
  </si>
  <si>
    <t>«Արդարություն» կուսակցության նախագահ</t>
  </si>
  <si>
    <t>26.06.1984</t>
  </si>
  <si>
    <t>AH0530846</t>
  </si>
  <si>
    <t>ք. Երևան, Անդրանիկ 77շ., բն. 4</t>
  </si>
  <si>
    <t>Սրբագրիչ, 7օր կայք, Թևանյան ՍՊԸ</t>
  </si>
  <si>
    <t>Վանաձորի պետական համալսարան, դասախոս, դոցենտ</t>
  </si>
  <si>
    <t>04.08.1965</t>
  </si>
  <si>
    <t>AH0673972</t>
  </si>
  <si>
    <t>Գուգարքի շրջ., գյուղ Դարպաս 1-ին փող. Տուն 3</t>
  </si>
  <si>
    <t>Գարեգնի</t>
  </si>
  <si>
    <t>Առաքելյան</t>
  </si>
  <si>
    <t>Վլադիմիր</t>
  </si>
  <si>
    <t>Գևորգի</t>
  </si>
  <si>
    <t>11.05.1949</t>
  </si>
  <si>
    <t>AG0519513</t>
  </si>
  <si>
    <t>AG0496953</t>
  </si>
  <si>
    <t>ք. Աշտարակ, Սմբատ Շահազիզի փ. տուն 49</t>
  </si>
  <si>
    <t>Փայլակի</t>
  </si>
  <si>
    <t>02.02.1955</t>
  </si>
  <si>
    <t>AK0612030</t>
  </si>
  <si>
    <t>ք. Երևան, Տիգրան Մեծ պող. 74շ., բն. 12</t>
  </si>
  <si>
    <t>Հենրիկի</t>
  </si>
  <si>
    <t>01.09.1960</t>
  </si>
  <si>
    <t>007430028</t>
  </si>
  <si>
    <t>08.01.1959</t>
  </si>
  <si>
    <t>000711044</t>
  </si>
  <si>
    <t>Իշխանի</t>
  </si>
  <si>
    <t>20.01.1975</t>
  </si>
  <si>
    <t>AK0675025</t>
  </si>
  <si>
    <t>AK0602528</t>
  </si>
  <si>
    <t>ք. Երևան, Հալաբյան շ. 34 ա, բն. 38</t>
  </si>
  <si>
    <t>06.08.1942</t>
  </si>
  <si>
    <t>AK0511572</t>
  </si>
  <si>
    <t>ք. Սպիտակ, Թորոսյան փ. 18Ա/4</t>
  </si>
  <si>
    <t>Բորիսի</t>
  </si>
  <si>
    <t>27.09.1990</t>
  </si>
  <si>
    <t>AM0307219</t>
  </si>
  <si>
    <t>AH0274789</t>
  </si>
  <si>
    <t>ք. Երևան, Արշակունյաց 135 Ե շենք, բն. 22</t>
  </si>
  <si>
    <t>Յուրիի</t>
  </si>
  <si>
    <t>17.08.1976</t>
  </si>
  <si>
    <t>AM0877611</t>
  </si>
  <si>
    <t>AN0301435</t>
  </si>
  <si>
    <t>ք. Երևան, Վ. Շենգավիթ, 1-ին փող. Տուն 48</t>
  </si>
  <si>
    <t>06.08.1968</t>
  </si>
  <si>
    <t>AK0496252</t>
  </si>
  <si>
    <t>AM0525288</t>
  </si>
  <si>
    <t>ք. Երևան, Ռուսթավելի 21 տուն</t>
  </si>
  <si>
    <t xml:space="preserve">Բուլանիկյան </t>
  </si>
  <si>
    <t>Վահե</t>
  </si>
  <si>
    <t>11.07.1972</t>
  </si>
  <si>
    <t>AM0529516</t>
  </si>
  <si>
    <t>ք. Երևան, Ավան-Առինջ. 2 մկշ., 1/8-30</t>
  </si>
  <si>
    <t>Ալեքյան</t>
  </si>
  <si>
    <t>Երվանդ</t>
  </si>
  <si>
    <t>Տելմանի</t>
  </si>
  <si>
    <t>03.01.1963</t>
  </si>
  <si>
    <t>000977744</t>
  </si>
  <si>
    <t xml:space="preserve">Մուշեղյան </t>
  </si>
  <si>
    <t>Արման</t>
  </si>
  <si>
    <t>Դավթի</t>
  </si>
  <si>
    <t>05.01.1969</t>
  </si>
  <si>
    <t>AK0463535</t>
  </si>
  <si>
    <t>ք. Երևան, Բաղրամյան4-րդ նրբ. 15 տուն</t>
  </si>
  <si>
    <t xml:space="preserve">Գինոսյան  </t>
  </si>
  <si>
    <t>Ալիկի</t>
  </si>
  <si>
    <t>16.08.1986</t>
  </si>
  <si>
    <t>AM0240272</t>
  </si>
  <si>
    <t>ք. Երևան, Մաշտոցի փ. շ. 3, բն. 39</t>
  </si>
  <si>
    <t>07.03.1964</t>
  </si>
  <si>
    <t>AK0360335</t>
  </si>
  <si>
    <t>ք. Երևան, Երվանդ Քոչարի փ. շ. 11, բն. 60</t>
  </si>
  <si>
    <t>Արմենուհի</t>
  </si>
  <si>
    <t>Պողոսի</t>
  </si>
  <si>
    <t>10.10.1947</t>
  </si>
  <si>
    <t>AN0276455</t>
  </si>
  <si>
    <t>ք. Երևան, սարյան փ. շ. 4, բն. 20</t>
  </si>
  <si>
    <t>Վանյա</t>
  </si>
  <si>
    <t>Վաղիկի</t>
  </si>
  <si>
    <t>03.03.1955</t>
  </si>
  <si>
    <t>AH0645065</t>
  </si>
  <si>
    <t>ք. Երևան, Բագրիվանդի 1շ., բն. 13</t>
  </si>
  <si>
    <t>13.05.1963</t>
  </si>
  <si>
    <t>AM0638178</t>
  </si>
  <si>
    <t>Վայոց Ձորի մարզ, գյուղ Ագարակաց, պ. 21 փ. տնակ 6</t>
  </si>
  <si>
    <t xml:space="preserve">Համբարձումյան </t>
  </si>
  <si>
    <t>Գոհար</t>
  </si>
  <si>
    <t>Միհրանի</t>
  </si>
  <si>
    <t>18.07.1988</t>
  </si>
  <si>
    <t>AG0518591</t>
  </si>
  <si>
    <t>17.01.1962</t>
  </si>
  <si>
    <t>Նաիրիիի շրջ. ք. Եղվարդ, Երևանյան 20</t>
  </si>
  <si>
    <t>Մխիթարյան</t>
  </si>
  <si>
    <t>Անահիտ</t>
  </si>
  <si>
    <t>22.03.1953</t>
  </si>
  <si>
    <t>AN0773562</t>
  </si>
  <si>
    <t>Կոտայքի մարզ, ք. Եղվարդ, Թարգմանչաց 1-ին նրբ.</t>
  </si>
  <si>
    <t>Վոլոդյայի</t>
  </si>
  <si>
    <t>07.07.1961</t>
  </si>
  <si>
    <t>AK0666024</t>
  </si>
  <si>
    <t xml:space="preserve">ք. Էջմիածին, Մ. Մաշտոցի փ. շ. 61, բն. 5 </t>
  </si>
  <si>
    <t xml:space="preserve">Կիրակոսյան </t>
  </si>
  <si>
    <t>Նարեկ</t>
  </si>
  <si>
    <t>Գառնիկի</t>
  </si>
  <si>
    <t>25.06.1960</t>
  </si>
  <si>
    <t>004247540</t>
  </si>
  <si>
    <t>14.06.1988</t>
  </si>
  <si>
    <t>AP0640875</t>
  </si>
  <si>
    <t xml:space="preserve">ք. Էջմիածին, Կոմիտասի փ. 41 Ա տուն </t>
  </si>
  <si>
    <t>Ռոման</t>
  </si>
  <si>
    <t>18.09.1983</t>
  </si>
  <si>
    <t>AP0650603</t>
  </si>
  <si>
    <t>ք. Ապարան, Նելսոն ստեփանյան փ. տուն 6</t>
  </si>
  <si>
    <t>15.07.1956</t>
  </si>
  <si>
    <t>AH0618822</t>
  </si>
  <si>
    <t>Արագածոտնի մարզ, գյուղ Եղնիկ, փ, 5, տուն 6</t>
  </si>
  <si>
    <t xml:space="preserve">Հակոբյան </t>
  </si>
  <si>
    <t>Աշոտ</t>
  </si>
  <si>
    <t>Մխիթարի</t>
  </si>
  <si>
    <t>30.03.1959</t>
  </si>
  <si>
    <t>AM0667393</t>
  </si>
  <si>
    <t>Արագածոտն, գյուղ Ծաղկահովիտ, 3-րդ փ. տուն 6</t>
  </si>
  <si>
    <t>Պետրոսյան</t>
  </si>
  <si>
    <t>Ռազմիկ</t>
  </si>
  <si>
    <t>Վաղարշակի</t>
  </si>
  <si>
    <t>24.01.1961</t>
  </si>
  <si>
    <t>AH 0693021</t>
  </si>
  <si>
    <t>ք. Ապարան, Բաղրամյան 23շ., բն. 7</t>
  </si>
  <si>
    <t>Ազատամարտիկների միության խորհրդի անդամ</t>
  </si>
  <si>
    <t>Ժուլվերնի</t>
  </si>
  <si>
    <t>08.08.1969</t>
  </si>
  <si>
    <t>AM0605506</t>
  </si>
  <si>
    <t>ք. Երևան, Երվանդ Քոչարի փ. շենք 5, բն. 53</t>
  </si>
  <si>
    <t>Մհերյան</t>
  </si>
  <si>
    <t>Ռաշիդ</t>
  </si>
  <si>
    <t>27.05.1952</t>
  </si>
  <si>
    <t>AH0525874</t>
  </si>
  <si>
    <t>Մարտունի, փ. Գարեգին նաժդեհ, տուն 13</t>
  </si>
  <si>
    <t>30.01.1965</t>
  </si>
  <si>
    <t>AK0229406</t>
  </si>
  <si>
    <t>Մարտունի, Երևանյան փ. տուն 90</t>
  </si>
  <si>
    <t>Գարուշի</t>
  </si>
  <si>
    <t>23.04.1968</t>
  </si>
  <si>
    <t>002503514</t>
  </si>
  <si>
    <t>Իսրայելյան</t>
  </si>
  <si>
    <t>Տիգրանիկ</t>
  </si>
  <si>
    <t>Մերուժանի</t>
  </si>
  <si>
    <t>22.04.1971</t>
  </si>
  <si>
    <t>AP0595445</t>
  </si>
  <si>
    <t>գ. Կարմիրգյուղ Ե. Չարենցի տ. 10</t>
  </si>
  <si>
    <t>Վաղինակ</t>
  </si>
  <si>
    <t>22.10.1973</t>
  </si>
  <si>
    <t>AM0498030</t>
  </si>
  <si>
    <t>ք. Սևան, Նալբանդյան փ. շ. 26, բն. 33</t>
  </si>
  <si>
    <t>Մելքոնյան</t>
  </si>
  <si>
    <t>Գուրգեն</t>
  </si>
  <si>
    <t>10.04.1957</t>
  </si>
  <si>
    <t>AM0500000</t>
  </si>
  <si>
    <t>ք. Երևան, Շերամի փ. 81շ., 25 բն</t>
  </si>
  <si>
    <t>Սոս</t>
  </si>
  <si>
    <t>Ազատամարտիկների միության անդամ</t>
  </si>
  <si>
    <t>Վովիկի</t>
  </si>
  <si>
    <t>29.06.1985</t>
  </si>
  <si>
    <t>AK0688695</t>
  </si>
  <si>
    <t>Գեղարքունիք, գյուղ Դպրարակ, փ. 10</t>
  </si>
  <si>
    <t>Ռուբենյան</t>
  </si>
  <si>
    <t>Վարդգեսի</t>
  </si>
  <si>
    <t>22.08.1968</t>
  </si>
  <si>
    <t>ՎԻՊ ԴԵՆՏ ատամնաբուժական կենտրոն, տնօրեն</t>
  </si>
  <si>
    <t>Լևոնիկի</t>
  </si>
  <si>
    <t>14.11.1955</t>
  </si>
  <si>
    <t>AF0440684</t>
  </si>
  <si>
    <t xml:space="preserve">Ք. Երևան, Արմեն Արմենակյան 1-ին նրբ. </t>
  </si>
  <si>
    <t>Մարտունի, գյուղ Գեղհովիտ</t>
  </si>
  <si>
    <t>Բունիաթյան</t>
  </si>
  <si>
    <t>Վիկտորյա</t>
  </si>
  <si>
    <t>Սերյոժայի</t>
  </si>
  <si>
    <t>20.12.1952</t>
  </si>
  <si>
    <t>005515655</t>
  </si>
  <si>
    <t>Միրզոյան</t>
  </si>
  <si>
    <t>Արտակ</t>
  </si>
  <si>
    <t>13.08.1972</t>
  </si>
  <si>
    <t>AM0320943</t>
  </si>
  <si>
    <t>ք. Ստեփանավան, Խորենացու 47</t>
  </si>
  <si>
    <t>Պապյան</t>
  </si>
  <si>
    <t>Արամի</t>
  </si>
  <si>
    <t>10.04.1946</t>
  </si>
  <si>
    <t>AG0262583</t>
  </si>
  <si>
    <t>ք. Ալավերդի, Ս. Սարահարթ 2/5-48</t>
  </si>
  <si>
    <t>Աբրահամյան</t>
  </si>
  <si>
    <t>Արծվիկ</t>
  </si>
  <si>
    <t>Տոնոյան</t>
  </si>
  <si>
    <t>10.08.1978</t>
  </si>
  <si>
    <t>AM0376365</t>
  </si>
  <si>
    <t>Լոռու մարզ, գ. Ղուրսալի, 5-րդ փ. 1-ին նրբ. Տուն 1</t>
  </si>
  <si>
    <t>Վլադիմիրի</t>
  </si>
  <si>
    <t>18.04.1962</t>
  </si>
  <si>
    <t>AM0477732</t>
  </si>
  <si>
    <t>ք. Երևան, Մարգարյան նրբ. Շենք 3, բն. 313</t>
  </si>
  <si>
    <t>Վիկտր</t>
  </si>
  <si>
    <t>Ալբերտի</t>
  </si>
  <si>
    <t>04.02.1961</t>
  </si>
  <si>
    <t>005079603</t>
  </si>
  <si>
    <t>Սահակյան</t>
  </si>
  <si>
    <t>Զալիկոյի</t>
  </si>
  <si>
    <t>27.04.1964</t>
  </si>
  <si>
    <t>AN0766701</t>
  </si>
  <si>
    <t>ք. Սպիտակ, Շահինյան 4-րդ նրբ. Տուն 16</t>
  </si>
  <si>
    <t>Զարգարյան</t>
  </si>
  <si>
    <t>Լիլիթ</t>
  </si>
  <si>
    <t>Սեյրանի</t>
  </si>
  <si>
    <t>20.12.1982</t>
  </si>
  <si>
    <t>000016709</t>
  </si>
  <si>
    <t>Մանվել</t>
  </si>
  <si>
    <t>Թաթուլ</t>
  </si>
  <si>
    <t>Մաքսիմի</t>
  </si>
  <si>
    <t>18.10.1967</t>
  </si>
  <si>
    <t>AK0463812</t>
  </si>
  <si>
    <t>Կոտայքի մարզ, Աղավնաձոր, 1-ին փող. 2-րդ նրբ. Տուն 2</t>
  </si>
  <si>
    <t xml:space="preserve">Սարգսյան </t>
  </si>
  <si>
    <t>Սասուն</t>
  </si>
  <si>
    <t>08.11.1984</t>
  </si>
  <si>
    <t>006061097</t>
  </si>
  <si>
    <t>Խառատյան</t>
  </si>
  <si>
    <t>Մարտիկ</t>
  </si>
  <si>
    <t>Աղաբեկի</t>
  </si>
  <si>
    <t>28.03.1954</t>
  </si>
  <si>
    <t>AM0624328</t>
  </si>
  <si>
    <t>ք. Նոր Հաճն, Թումանյան փ. շենք 11, բն. 25</t>
  </si>
  <si>
    <t>Օրի</t>
  </si>
  <si>
    <t>Խաչիկի</t>
  </si>
  <si>
    <t>26.06.1967</t>
  </si>
  <si>
    <t>001879345</t>
  </si>
  <si>
    <t>Բայրամյան</t>
  </si>
  <si>
    <t>Սեդա</t>
  </si>
  <si>
    <t>31.05.1980</t>
  </si>
  <si>
    <t>AN0224866</t>
  </si>
  <si>
    <t>Իջևան, Աբովյան, շ. 26, բն. 34</t>
  </si>
  <si>
    <t>Գեղամի</t>
  </si>
  <si>
    <t>15.02.1970</t>
  </si>
  <si>
    <t>AK0464842</t>
  </si>
  <si>
    <t>Կոտայքի մարզ, գյուղ Կապուտան, 3-րդ փ. 15 տուն</t>
  </si>
  <si>
    <t>Եղիազարյան</t>
  </si>
  <si>
    <t>Լևոնի</t>
  </si>
  <si>
    <t>31.05.1975</t>
  </si>
  <si>
    <t>004068136</t>
  </si>
  <si>
    <t>16.10.1973</t>
  </si>
  <si>
    <t>AK0617146</t>
  </si>
  <si>
    <t>ք. Նոր Հաճն, թումանյան փ. շ. 5, բն. 23</t>
  </si>
  <si>
    <t>Ղահրամանյան</t>
  </si>
  <si>
    <t>Արաքսյա</t>
  </si>
  <si>
    <t>Արշակի</t>
  </si>
  <si>
    <t>11.04.1989</t>
  </si>
  <si>
    <t>AG0624143</t>
  </si>
  <si>
    <t>ք. Չարենցավան, 6-րդ թղմ, 5շ. Բն. 21</t>
  </si>
  <si>
    <t>12.12.1947</t>
  </si>
  <si>
    <t>AK0621900</t>
  </si>
  <si>
    <t>Մանվելյան</t>
  </si>
  <si>
    <t>Սերգեյ</t>
  </si>
  <si>
    <t>Սուրենի</t>
  </si>
  <si>
    <t>09.06.1950</t>
  </si>
  <si>
    <t>AK0651859</t>
  </si>
  <si>
    <t>ք. Աբովյան, Նաիրյան փ. 2-րդ շ. Բն. 12</t>
  </si>
  <si>
    <t>Բաբկեն</t>
  </si>
  <si>
    <t>Միսակի</t>
  </si>
  <si>
    <t>25.09.1956</t>
  </si>
  <si>
    <t>006952717</t>
  </si>
  <si>
    <t>Սերգեյի</t>
  </si>
  <si>
    <t>05.10.1982</t>
  </si>
  <si>
    <t>AM0322876</t>
  </si>
  <si>
    <t>Կոտայքի մարզ, գյուղ Եղվարդ, շիրակի փ. շ. 4, բն. 5</t>
  </si>
  <si>
    <t>Իգիթյան</t>
  </si>
  <si>
    <t>Լևոն</t>
  </si>
  <si>
    <t>12.10.1990</t>
  </si>
  <si>
    <t>AH0352346</t>
  </si>
  <si>
    <t>Շիրակի մարզ, գյուղ Ախուրյան, Կառնուտի տուն 3</t>
  </si>
  <si>
    <t>ք. Վանաձոր, Շիրակի խճ. 56շ., բն.21</t>
  </si>
  <si>
    <t>ք. Վանաձոր, Տովրոս 4 ձ., տ. 13</t>
  </si>
  <si>
    <t>07.08.1987</t>
  </si>
  <si>
    <t>AN0665242</t>
  </si>
  <si>
    <t>ք. Գյումրի, տնակ 229/285</t>
  </si>
  <si>
    <t>Կնյազի</t>
  </si>
  <si>
    <t>01.08.1968</t>
  </si>
  <si>
    <t>AM0424306</t>
  </si>
  <si>
    <t>Շ.Մ.Ք. Արթիկ, Աբովյան փ. շ. 9., բն. 15</t>
  </si>
  <si>
    <t xml:space="preserve">Թութունջյան </t>
  </si>
  <si>
    <t>Սիրական</t>
  </si>
  <si>
    <t>Արշալույսի</t>
  </si>
  <si>
    <t>31.05.1960</t>
  </si>
  <si>
    <t>Հակոբ</t>
  </si>
  <si>
    <t>04.02.1967</t>
  </si>
  <si>
    <t>AM0328056</t>
  </si>
  <si>
    <t>ք. Արթիկ, Լմբատ 2 թղմ, շ. 29, բն. 7</t>
  </si>
  <si>
    <t>Ջիվանի</t>
  </si>
  <si>
    <t>28.12.1986</t>
  </si>
  <si>
    <t>AM0451057</t>
  </si>
  <si>
    <t>Գյումրի, Ղուկասյան փ. տուն 159</t>
  </si>
  <si>
    <t>10.08.1951</t>
  </si>
  <si>
    <t>AK0624210</t>
  </si>
  <si>
    <t>ք. Երևան, Պարոնյան փ. շ. 4ա, բն 19</t>
  </si>
  <si>
    <t>Սաշայի</t>
  </si>
  <si>
    <t>15.04.1966</t>
  </si>
  <si>
    <t>Պետրի</t>
  </si>
  <si>
    <t>19.04.1962</t>
  </si>
  <si>
    <t>AM0244113</t>
  </si>
  <si>
    <t>ք. Կապան, Հունան Ավետիսյան փ. տ. 144</t>
  </si>
  <si>
    <t>30.01.1954</t>
  </si>
  <si>
    <t>AM0389364</t>
  </si>
  <si>
    <t>Սյունիքի մարզ., ք. Մեղրի, Օհանջանյան տ. 5</t>
  </si>
  <si>
    <t>Մատվեյ</t>
  </si>
  <si>
    <t>27.07.1952</t>
  </si>
  <si>
    <t>000252221</t>
  </si>
  <si>
    <t>Բադալյան</t>
  </si>
  <si>
    <t>Վալենտինի</t>
  </si>
  <si>
    <t>12.02.1973</t>
  </si>
  <si>
    <t>AH0246183</t>
  </si>
  <si>
    <t>Կապան, Հ. Ավետիսյան շ. 1. բն. 91</t>
  </si>
  <si>
    <t>Սերոբի</t>
  </si>
  <si>
    <t>08.10.1957</t>
  </si>
  <si>
    <t>AN0750455</t>
  </si>
  <si>
    <t>ք. Վայք, Երկրաբանների փ. շ. 3, բն. 44</t>
  </si>
  <si>
    <t>Ավետիսյան</t>
  </si>
  <si>
    <t>27.03.1991</t>
  </si>
  <si>
    <t>AH0381900</t>
  </si>
  <si>
    <t>Իջևան, Աազատամարտիկների փ. շ. 8, բն. 9</t>
  </si>
  <si>
    <t>17.08.1956</t>
  </si>
  <si>
    <t>AE0422727</t>
  </si>
  <si>
    <t>ք. Երևան, Բաշինջաղյան 16շ., բն. 22</t>
  </si>
  <si>
    <t>Աստանյան</t>
  </si>
  <si>
    <t>02.12.1961</t>
  </si>
  <si>
    <t>AK0541771</t>
  </si>
  <si>
    <t>Տավուշի մարզ, գ. Աչաջուր, փ. 12, տ. 8</t>
  </si>
  <si>
    <t>Չատյան</t>
  </si>
  <si>
    <t>Օլյա</t>
  </si>
  <si>
    <t>17.02.1978</t>
  </si>
  <si>
    <t>AK0490059</t>
  </si>
  <si>
    <t>Տավուշ, գյուղ Չինարի 18փ. 2-րդ փկու, տ. 2</t>
  </si>
  <si>
    <t>Վերանյան</t>
  </si>
  <si>
    <t>19.04.1960</t>
  </si>
  <si>
    <t>AP0669708</t>
  </si>
  <si>
    <t>Դիլիջան, Գոշ., Մ. Գոշի 11 նրբ. Տ. 13</t>
  </si>
  <si>
    <t xml:space="preserve">Աբազյան </t>
  </si>
  <si>
    <t>Գարիկ</t>
  </si>
  <si>
    <t>Նիկոլի</t>
  </si>
  <si>
    <t>17.02.1981</t>
  </si>
  <si>
    <t>AH0345078</t>
  </si>
  <si>
    <t>Տավուշի մարզ, գ. Բարեկամական, 6-րդ փ. տ. 10</t>
  </si>
  <si>
    <t>Գասպարյան</t>
  </si>
  <si>
    <t>Արարատ</t>
  </si>
  <si>
    <t>04.02.1966</t>
  </si>
  <si>
    <t>AK0600552</t>
  </si>
  <si>
    <t>Տավուշի մարզ, գ. Աչաջուր, 31 փ. 1-ին նրբ. Տ. 9</t>
  </si>
  <si>
    <t>Ալվարդ</t>
  </si>
  <si>
    <t>Սիրադեղյան</t>
  </si>
  <si>
    <t>Սենոյի</t>
  </si>
  <si>
    <t>23.09.1965</t>
  </si>
  <si>
    <t>AK0583748</t>
  </si>
  <si>
    <t>Տավուշի մարզ, ք. Այրում, Բարեկամություն շ. 9, բն. 25</t>
  </si>
  <si>
    <t>Վասիլի</t>
  </si>
  <si>
    <t>09.04.1960</t>
  </si>
  <si>
    <t>AN0430629</t>
  </si>
  <si>
    <t>ք. Երևան, Նոր Արեշ 34 փ. 77/1 տուն</t>
  </si>
  <si>
    <t>Երևան, Բաշինջաղյան 161շ. Բն. 22</t>
  </si>
  <si>
    <t>06.05.1960</t>
  </si>
  <si>
    <t>AN 0772626</t>
  </si>
  <si>
    <t>ք.Երևան, Սա.սունցի Դավթի նրբ., 33/4 տուն</t>
  </si>
  <si>
    <t>ք.Երևան, Շիրվանզադեի 3–րդ շ., 11բն.</t>
  </si>
  <si>
    <t>ք.Երևան, Սարի թաղ., 12փ., 9 տուն</t>
  </si>
  <si>
    <t>գ.Բուժական, 2–րդ փ., 14 տուն</t>
  </si>
  <si>
    <t>գ.Մրգաշեն, 6փ., 31տ.</t>
  </si>
  <si>
    <t>«Համախմբում» կուսակցության մամուլի խոսնակ</t>
  </si>
  <si>
    <t>Թերեզա</t>
  </si>
  <si>
    <t>Վիգեն</t>
  </si>
  <si>
    <t>Վադիմ</t>
  </si>
  <si>
    <t>Արամայիս</t>
  </si>
  <si>
    <t>Տարոն</t>
  </si>
  <si>
    <t>Մկրտչյան</t>
  </si>
  <si>
    <t>Սիրեկանյան</t>
  </si>
  <si>
    <t>Տաթևիկ</t>
  </si>
  <si>
    <t>ք.Երևան, Արաբկիր 51փ., 3/27</t>
  </si>
  <si>
    <t>Արմավիրի մարզ, գ.Քարակերտ, Խորենացի 89</t>
  </si>
  <si>
    <t>Կառլենի</t>
  </si>
  <si>
    <t>01.09.1970</t>
  </si>
  <si>
    <t>Արմավիրի մարզ., գ. Խորունք, Վ.Տերյան փ., 11տ.</t>
  </si>
  <si>
    <t>ք.Չարենցավան, 4–րդ թաղ., 8շ., 49բն</t>
  </si>
  <si>
    <t>ք.Աբովյան, Հանրապետության 17շ. Բն. 70</t>
  </si>
  <si>
    <t>ք.Եղվարդ, Երևանյան 6ա, բն.19</t>
  </si>
  <si>
    <t>Մարութի</t>
  </si>
  <si>
    <t>004953816</t>
  </si>
  <si>
    <t>ք.Երևան, Նոր Նորք, Լվովյան 10շ. 3 բն</t>
  </si>
  <si>
    <t>ք.Երևան, Նոր Արեշ, 22փ., 79/3 տուն</t>
  </si>
  <si>
    <t>ք.Վանաձոր, Նար Դոսի 2–րդ նրբ. Տուն 9</t>
  </si>
  <si>
    <t>Սամվելի</t>
  </si>
  <si>
    <t>30.06.1989</t>
  </si>
  <si>
    <t>AH 0206824</t>
  </si>
  <si>
    <t>ք.Վարդենիս, Երևանյան փ., տուն 1</t>
  </si>
  <si>
    <t>Բալասանյան</t>
  </si>
  <si>
    <t>AH 0593908</t>
  </si>
  <si>
    <t>ք.Երևան, Մառի նրբ., 4–րդ շ., 7բն.</t>
  </si>
  <si>
    <t xml:space="preserve">Սյունիքի մարզ, գ.Վերիշեն, 1փ., 74շ., 4բն. </t>
  </si>
  <si>
    <t>Վարազդատի</t>
  </si>
  <si>
    <t>000409862</t>
  </si>
  <si>
    <t>Կոտայքի մարզ, գ.Քասախ, Արաբկիր փ., 24 տուն</t>
  </si>
  <si>
    <t>Մանասյան</t>
  </si>
  <si>
    <t>AK 0552611</t>
  </si>
  <si>
    <t>Մասիսի շրջ., գյուղ Նիզամի, Վ.Խաչատուրյան փ., 16տ.</t>
  </si>
  <si>
    <t>AM 0244816</t>
  </si>
  <si>
    <t>ք.Էջմիածին, Վ.Մամիկոնյան փ., տ. 17</t>
  </si>
  <si>
    <t>006736219</t>
  </si>
  <si>
    <t>ք.Երևան, Նորքի 6–րդ զանգված, Շոպրոնի 2–րդ նրբ., 5շ., 24բն</t>
  </si>
  <si>
    <t>AP 0642238</t>
  </si>
  <si>
    <t>Արամվիրի շրջ. Գ.Ալաշկերտ, 17փ., 12տ.</t>
  </si>
  <si>
    <t>004334082</t>
  </si>
  <si>
    <t>ք.Երևան, Ջանիբեկյան 43/3</t>
  </si>
  <si>
    <t>Գեղարքունիքի մարզ, գ.Լճափ</t>
  </si>
  <si>
    <t>ք.Նոր Հաճն, Շահումյան5/32</t>
  </si>
  <si>
    <t>ք.Եղվարդ, Շիրակի 68</t>
  </si>
  <si>
    <t>Արմենակ</t>
  </si>
  <si>
    <t>՛՛Օհանյան-Րաֆֆի-Օսկանյան՛՛ դաշինք</t>
  </si>
  <si>
    <t>000571885</t>
  </si>
  <si>
    <t xml:space="preserve">Չի աշխատում/տնտեսագետ-ապրանքագետ </t>
  </si>
  <si>
    <t>Չի աշխատում / ինժեներ-մեխանիկ</t>
  </si>
  <si>
    <t>АN0617712</t>
  </si>
  <si>
    <t>ԱԺ պատգամավորի օգնական</t>
  </si>
  <si>
    <t>ԱԺ հանձնաժողովի օգնական</t>
  </si>
  <si>
    <t xml:space="preserve">Թիվ 19 պոլիկլինկա, մանկաբույժ </t>
  </si>
  <si>
    <t>Գործարար</t>
  </si>
  <si>
    <t xml:space="preserve">ՀՊՏՀ տնտեսագետ, դոցենտ </t>
  </si>
  <si>
    <t>՛՛ԵՐԱԼ՛՛ ՍՊԸ տնօրեն</t>
  </si>
  <si>
    <t>Ֆերմեր</t>
  </si>
  <si>
    <t xml:space="preserve">ՀՀ ԳԱԱ Պատմության ինստիտուտ, ավագ գիտաշխատող </t>
  </si>
  <si>
    <t>՛՛Անելիք Բանկ՛՛ ՓԲԸ, իրավաբան</t>
  </si>
  <si>
    <t>Գեղարքունիքի մարզի հուշարձանների պահպանության մարզային ծառայություն, պահապան</t>
  </si>
  <si>
    <t xml:space="preserve">Ջրային ձևերի առագաստային սպորտի մարզիչ </t>
  </si>
  <si>
    <t>՛՛Սփյուռ՛՛ տեղեկատու, լեզվաբան</t>
  </si>
  <si>
    <t>՛՛Հատուկ բժշկական քոլեջ՛՛ՓԲԸ, հաշվապահ</t>
  </si>
  <si>
    <t xml:space="preserve">ԱՁ, լրագրող </t>
  </si>
  <si>
    <t>Մեծ Պառնիի հիվանդանոց, բժիշկ</t>
  </si>
  <si>
    <t>Անհատ ձեռնարակտեր</t>
  </si>
  <si>
    <t>՛՛Ադամիում՛՛ ՍՊԸ, հաշվապահ</t>
  </si>
  <si>
    <t>՛՛ԴԻԿՏԻՍ՛՛ ՍՊԸ տնօրեն</t>
  </si>
  <si>
    <t xml:space="preserve">՛՛Համախմբում՛՛ Չարենցավանի կառույցի ղեկավար </t>
  </si>
  <si>
    <t xml:space="preserve">՛՛Համախմբում՛՛ Սպիտակի տարածքային կառույցի ղեկավար </t>
  </si>
  <si>
    <t xml:space="preserve">Նոր Հաճնի ավագանու անդամ </t>
  </si>
  <si>
    <t xml:space="preserve">՛՛Արամուս՛՛ ՍՊԸ տնօրեն </t>
  </si>
  <si>
    <t>Սպիտակի խնամքի տուն, սոց աշխատող</t>
  </si>
  <si>
    <t>Ախուրյան երիտասարդական ՀԿ նախագահ, Ախուրյան համայնքի ավագանու անդամ</t>
  </si>
  <si>
    <t xml:space="preserve">Բժիշկ-ատամնաբույժ </t>
  </si>
  <si>
    <t xml:space="preserve">Շիրակի մարզպետարան, առողջապահության վարչության պետ </t>
  </si>
  <si>
    <t xml:space="preserve">Համախմբում, Կապանի կառույցի ղեկավար </t>
  </si>
  <si>
    <t>ՃԱՆՇԻՆ, տնտեսագետ</t>
  </si>
  <si>
    <t>Գորիսի դպրոցի տնօրեն</t>
  </si>
  <si>
    <t xml:space="preserve">՞՞Պետարդ՛՛ ՍՊԸ հիմնադիր տնօրեն </t>
  </si>
  <si>
    <t xml:space="preserve">Փաստաբան </t>
  </si>
  <si>
    <t xml:space="preserve">Այրումի միջն. Դպրոց, ֆիզկուլտուրայի ուսուցչուհի </t>
  </si>
  <si>
    <t xml:space="preserve">՛՛Ալաշկերտ՛՛ ԳՍԿ նախագահ </t>
  </si>
  <si>
    <t xml:space="preserve">՛՛Կարեն 5՛՛ ԱԿ մենեջեր </t>
  </si>
  <si>
    <t>000992073</t>
  </si>
  <si>
    <t>Նիկալայի</t>
  </si>
  <si>
    <t>Լավրենտին</t>
  </si>
  <si>
    <t>Համախմբում կուսակցություն, վարչության անդամ,Արաբո  ՀԿ  նախագահ</t>
  </si>
  <si>
    <t>Հրանտի</t>
  </si>
  <si>
    <t>AN0525444</t>
  </si>
  <si>
    <t>Միխաել</t>
  </si>
  <si>
    <t>Սերժիկի</t>
  </si>
  <si>
    <t>Աբրահամ</t>
  </si>
  <si>
    <t>AN0547005</t>
  </si>
  <si>
    <t>AR0219567</t>
  </si>
  <si>
    <t>005247416</t>
  </si>
  <si>
    <t>23.07.1971</t>
  </si>
  <si>
    <t>03.05.1951</t>
  </si>
  <si>
    <t>07.11.1985</t>
  </si>
  <si>
    <t>25.09.1987</t>
  </si>
  <si>
    <t>09.07.1962</t>
  </si>
  <si>
    <t>24.02.1978</t>
  </si>
  <si>
    <t>05.08.1982</t>
  </si>
  <si>
    <t>29.05.1967</t>
  </si>
  <si>
    <t>պատգամավորի թեկնածուների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</si>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</sst>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2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>
      <alignment horizontal="center" vertical="top"/>
    </xf>
    <xf numFmtId="0" fontId="7" fillId="3" borderId="0" xfId="0" applyFont="1" applyFill="1" applyAlignment="1">
      <alignment vertical="top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9" fontId="1" fillId="3" borderId="7" xfId="0" applyNumberFormat="1" applyFont="1" applyFill="1" applyBorder="1" applyAlignment="1" applyProtection="1">
      <alignment vertical="top" wrapText="1"/>
      <protection locked="0"/>
    </xf>
    <xf numFmtId="49" fontId="1" fillId="3" borderId="7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NumberFormat="1" applyFont="1" applyFill="1" applyBorder="1" applyAlignment="1" applyProtection="1">
      <alignment vertical="top" wrapText="1"/>
      <protection locked="0"/>
    </xf>
    <xf numFmtId="14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right" wrapText="1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49" fontId="8" fillId="3" borderId="6" xfId="0" applyNumberFormat="1" applyFont="1" applyFill="1" applyBorder="1" applyAlignment="1" applyProtection="1">
      <alignment horizontal="center" vertical="top" wrapText="1"/>
      <protection locked="0"/>
    </xf>
    <xf numFmtId="49" fontId="8" fillId="3" borderId="1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0" fontId="8" fillId="3" borderId="1" xfId="0" applyNumberFormat="1" applyFont="1" applyFill="1" applyBorder="1" applyAlignment="1" applyProtection="1">
      <alignment vertical="top" wrapText="1"/>
      <protection locked="0"/>
    </xf>
    <xf numFmtId="1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49" fontId="8" fillId="3" borderId="1" xfId="0" applyNumberFormat="1" applyFont="1" applyFill="1" applyBorder="1" applyAlignment="1" applyProtection="1">
      <alignment horizontal="center" vertical="top" wrapText="1"/>
      <protection locked="0"/>
    </xf>
    <xf numFmtId="49" fontId="8" fillId="3" borderId="1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="90" zoomScaleNormal="9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17"/>
    </row>
    <row r="2" spans="1:10" ht="21.75" customHeight="1" x14ac:dyDescent="0.25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17"/>
    </row>
    <row r="3" spans="1:10" ht="24" customHeight="1" x14ac:dyDescent="0.25">
      <c r="A3" s="50" t="s">
        <v>816</v>
      </c>
      <c r="B3" s="50"/>
      <c r="C3" s="50"/>
      <c r="D3" s="50"/>
      <c r="E3" s="50"/>
      <c r="F3" s="50"/>
      <c r="G3" s="50"/>
      <c r="H3" s="50"/>
      <c r="I3" s="50"/>
      <c r="J3" s="17"/>
    </row>
    <row r="4" spans="1:10" ht="21.75" customHeight="1" x14ac:dyDescent="0.25">
      <c r="A4" s="51" t="s">
        <v>875</v>
      </c>
      <c r="B4" s="51"/>
      <c r="C4" s="51"/>
      <c r="D4" s="51"/>
      <c r="E4" s="51"/>
      <c r="F4" s="51"/>
      <c r="G4" s="51"/>
      <c r="H4" s="51"/>
      <c r="I4" s="51"/>
      <c r="J4" s="17"/>
    </row>
    <row r="5" spans="1:10" ht="40.5" x14ac:dyDescent="0.2">
      <c r="A5" s="18" t="s">
        <v>0</v>
      </c>
      <c r="B5" s="18" t="s">
        <v>7</v>
      </c>
      <c r="C5" s="19" t="s">
        <v>8</v>
      </c>
      <c r="D5" s="19" t="s">
        <v>9</v>
      </c>
      <c r="E5" s="20" t="s">
        <v>6</v>
      </c>
      <c r="F5" s="21" t="s">
        <v>1</v>
      </c>
      <c r="G5" s="19" t="s">
        <v>3</v>
      </c>
      <c r="H5" s="19" t="s">
        <v>2</v>
      </c>
      <c r="I5" s="19" t="s">
        <v>4</v>
      </c>
      <c r="J5" s="19" t="s">
        <v>5</v>
      </c>
    </row>
    <row r="6" spans="1:10" ht="13.5" hidden="1" x14ac:dyDescent="0.2">
      <c r="A6" s="16">
        <v>0</v>
      </c>
      <c r="B6" s="22"/>
      <c r="C6" s="23"/>
      <c r="D6" s="23"/>
      <c r="E6" s="20"/>
      <c r="F6" s="23"/>
      <c r="G6" s="16"/>
      <c r="H6" s="23"/>
      <c r="I6" s="24"/>
      <c r="J6" s="23"/>
    </row>
    <row r="7" spans="1:10" ht="27" x14ac:dyDescent="0.2">
      <c r="A7" s="16">
        <v>1</v>
      </c>
      <c r="B7" s="22" t="s">
        <v>225</v>
      </c>
      <c r="C7" s="23" t="s">
        <v>226</v>
      </c>
      <c r="D7" s="23" t="s">
        <v>227</v>
      </c>
      <c r="E7" s="20" t="s">
        <v>369</v>
      </c>
      <c r="F7" s="23" t="s">
        <v>127</v>
      </c>
      <c r="G7" s="16" t="s">
        <v>239</v>
      </c>
      <c r="H7" s="23" t="s">
        <v>370</v>
      </c>
      <c r="I7" s="24" t="s">
        <v>381</v>
      </c>
      <c r="J7" s="23" t="s">
        <v>189</v>
      </c>
    </row>
    <row r="8" spans="1:10" ht="54" x14ac:dyDescent="0.2">
      <c r="A8" s="16">
        <v>2</v>
      </c>
      <c r="B8" s="22" t="s">
        <v>40</v>
      </c>
      <c r="C8" s="23" t="s">
        <v>41</v>
      </c>
      <c r="D8" s="23" t="s">
        <v>42</v>
      </c>
      <c r="E8" s="20" t="s">
        <v>123</v>
      </c>
      <c r="F8" s="23" t="s">
        <v>127</v>
      </c>
      <c r="G8" s="16" t="s">
        <v>125</v>
      </c>
      <c r="H8" s="23" t="s">
        <v>129</v>
      </c>
      <c r="I8" s="24" t="s">
        <v>145</v>
      </c>
      <c r="J8" s="23" t="s">
        <v>174</v>
      </c>
    </row>
    <row r="9" spans="1:10" ht="40.5" x14ac:dyDescent="0.2">
      <c r="A9" s="16">
        <v>3</v>
      </c>
      <c r="B9" s="22" t="s">
        <v>228</v>
      </c>
      <c r="C9" s="23" t="s">
        <v>229</v>
      </c>
      <c r="D9" s="23" t="s">
        <v>230</v>
      </c>
      <c r="E9" s="20" t="s">
        <v>249</v>
      </c>
      <c r="F9" s="23" t="s">
        <v>127</v>
      </c>
      <c r="G9" s="16" t="s">
        <v>235</v>
      </c>
      <c r="H9" s="23" t="s">
        <v>371</v>
      </c>
      <c r="I9" s="24" t="s">
        <v>250</v>
      </c>
      <c r="J9" s="23" t="s">
        <v>384</v>
      </c>
    </row>
    <row r="10" spans="1:10" ht="67.5" x14ac:dyDescent="0.2">
      <c r="A10" s="16">
        <v>4</v>
      </c>
      <c r="B10" s="22" t="s">
        <v>90</v>
      </c>
      <c r="C10" s="23" t="s">
        <v>231</v>
      </c>
      <c r="D10" s="23" t="s">
        <v>252</v>
      </c>
      <c r="E10" s="20" t="s">
        <v>253</v>
      </c>
      <c r="F10" s="23" t="s">
        <v>128</v>
      </c>
      <c r="G10" s="16" t="s">
        <v>235</v>
      </c>
      <c r="H10" s="23" t="s">
        <v>254</v>
      </c>
      <c r="I10" s="24" t="s">
        <v>343</v>
      </c>
      <c r="J10" s="23" t="s">
        <v>286</v>
      </c>
    </row>
    <row r="11" spans="1:10" ht="67.5" x14ac:dyDescent="0.2">
      <c r="A11" s="16">
        <v>5</v>
      </c>
      <c r="B11" s="22" t="s">
        <v>43</v>
      </c>
      <c r="C11" s="23" t="s">
        <v>44</v>
      </c>
      <c r="D11" s="23" t="s">
        <v>45</v>
      </c>
      <c r="E11" s="20" t="s">
        <v>124</v>
      </c>
      <c r="F11" s="23" t="s">
        <v>127</v>
      </c>
      <c r="G11" s="16" t="s">
        <v>125</v>
      </c>
      <c r="H11" s="23" t="s">
        <v>368</v>
      </c>
      <c r="I11" s="24" t="s">
        <v>146</v>
      </c>
      <c r="J11" s="23" t="s">
        <v>175</v>
      </c>
    </row>
    <row r="12" spans="1:10" ht="27" x14ac:dyDescent="0.2">
      <c r="A12" s="16">
        <v>6</v>
      </c>
      <c r="B12" s="23" t="s">
        <v>232</v>
      </c>
      <c r="C12" s="23" t="s">
        <v>70</v>
      </c>
      <c r="D12" s="23" t="s">
        <v>233</v>
      </c>
      <c r="E12" s="20" t="s">
        <v>234</v>
      </c>
      <c r="F12" s="23" t="s">
        <v>127</v>
      </c>
      <c r="G12" s="20" t="s">
        <v>235</v>
      </c>
      <c r="H12" s="23" t="s">
        <v>372</v>
      </c>
      <c r="I12" s="23" t="s">
        <v>255</v>
      </c>
      <c r="J12" s="23" t="s">
        <v>236</v>
      </c>
    </row>
    <row r="13" spans="1:10" ht="67.5" x14ac:dyDescent="0.2">
      <c r="A13" s="16">
        <v>7</v>
      </c>
      <c r="B13" s="23" t="s">
        <v>58</v>
      </c>
      <c r="C13" s="23" t="s">
        <v>72</v>
      </c>
      <c r="D13" s="23" t="s">
        <v>256</v>
      </c>
      <c r="E13" s="20" t="s">
        <v>257</v>
      </c>
      <c r="F13" s="23" t="s">
        <v>127</v>
      </c>
      <c r="G13" s="20" t="s">
        <v>235</v>
      </c>
      <c r="H13" s="23" t="s">
        <v>373</v>
      </c>
      <c r="I13" s="23" t="s">
        <v>258</v>
      </c>
      <c r="J13" s="23" t="s">
        <v>285</v>
      </c>
    </row>
    <row r="14" spans="1:10" ht="81" x14ac:dyDescent="0.2">
      <c r="A14" s="16">
        <v>8</v>
      </c>
      <c r="B14" s="23" t="s">
        <v>46</v>
      </c>
      <c r="C14" s="23" t="s">
        <v>47</v>
      </c>
      <c r="D14" s="23" t="s">
        <v>48</v>
      </c>
      <c r="E14" s="20" t="s">
        <v>197</v>
      </c>
      <c r="F14" s="23" t="s">
        <v>128</v>
      </c>
      <c r="G14" s="16" t="s">
        <v>125</v>
      </c>
      <c r="H14" s="23" t="s">
        <v>374</v>
      </c>
      <c r="I14" s="23" t="s">
        <v>147</v>
      </c>
      <c r="J14" s="23" t="s">
        <v>176</v>
      </c>
    </row>
    <row r="15" spans="1:10" ht="27" x14ac:dyDescent="0.2">
      <c r="A15" s="16">
        <v>9</v>
      </c>
      <c r="B15" s="23" t="s">
        <v>237</v>
      </c>
      <c r="C15" s="23" t="s">
        <v>238</v>
      </c>
      <c r="D15" s="23" t="s">
        <v>259</v>
      </c>
      <c r="E15" s="20" t="s">
        <v>260</v>
      </c>
      <c r="F15" s="23" t="s">
        <v>127</v>
      </c>
      <c r="G15" s="20" t="s">
        <v>235</v>
      </c>
      <c r="H15" s="23" t="s">
        <v>375</v>
      </c>
      <c r="I15" s="23" t="s">
        <v>261</v>
      </c>
      <c r="J15" s="23" t="s">
        <v>385</v>
      </c>
    </row>
    <row r="16" spans="1:10" ht="27" x14ac:dyDescent="0.2">
      <c r="A16" s="16">
        <v>10</v>
      </c>
      <c r="B16" s="23" t="s">
        <v>49</v>
      </c>
      <c r="C16" s="23" t="s">
        <v>50</v>
      </c>
      <c r="D16" s="23" t="s">
        <v>51</v>
      </c>
      <c r="E16" s="20" t="s">
        <v>198</v>
      </c>
      <c r="F16" s="23" t="s">
        <v>127</v>
      </c>
      <c r="G16" s="16" t="s">
        <v>125</v>
      </c>
      <c r="H16" s="23" t="s">
        <v>376</v>
      </c>
      <c r="I16" s="23" t="s">
        <v>148</v>
      </c>
      <c r="J16" s="23" t="s">
        <v>177</v>
      </c>
    </row>
    <row r="17" spans="1:10" ht="27" x14ac:dyDescent="0.2">
      <c r="A17" s="16">
        <v>11</v>
      </c>
      <c r="B17" s="23" t="s">
        <v>52</v>
      </c>
      <c r="C17" s="23" t="s">
        <v>53</v>
      </c>
      <c r="D17" s="23" t="s">
        <v>54</v>
      </c>
      <c r="E17" s="20" t="s">
        <v>199</v>
      </c>
      <c r="F17" s="23" t="s">
        <v>127</v>
      </c>
      <c r="G17" s="16" t="s">
        <v>125</v>
      </c>
      <c r="H17" s="23" t="s">
        <v>377</v>
      </c>
      <c r="I17" s="23" t="s">
        <v>271</v>
      </c>
      <c r="J17" s="23" t="s">
        <v>270</v>
      </c>
    </row>
    <row r="18" spans="1:10" ht="27" x14ac:dyDescent="0.2">
      <c r="A18" s="16">
        <v>12</v>
      </c>
      <c r="B18" s="23" t="s">
        <v>55</v>
      </c>
      <c r="C18" s="23" t="s">
        <v>56</v>
      </c>
      <c r="D18" s="23" t="s">
        <v>57</v>
      </c>
      <c r="E18" s="20" t="s">
        <v>200</v>
      </c>
      <c r="F18" s="23" t="s">
        <v>128</v>
      </c>
      <c r="G18" s="16" t="s">
        <v>125</v>
      </c>
      <c r="H18" s="23" t="s">
        <v>378</v>
      </c>
      <c r="I18" s="23" t="s">
        <v>149</v>
      </c>
      <c r="J18" s="23" t="s">
        <v>178</v>
      </c>
    </row>
    <row r="19" spans="1:10" ht="27" x14ac:dyDescent="0.2">
      <c r="A19" s="16">
        <v>13</v>
      </c>
      <c r="B19" s="23" t="s">
        <v>85</v>
      </c>
      <c r="C19" s="23" t="s">
        <v>240</v>
      </c>
      <c r="D19" s="23" t="s">
        <v>241</v>
      </c>
      <c r="E19" s="20" t="s">
        <v>262</v>
      </c>
      <c r="F19" s="23" t="s">
        <v>128</v>
      </c>
      <c r="G19" s="20" t="s">
        <v>235</v>
      </c>
      <c r="H19" s="23" t="s">
        <v>820</v>
      </c>
      <c r="I19" s="23" t="s">
        <v>263</v>
      </c>
      <c r="J19" s="23" t="s">
        <v>768</v>
      </c>
    </row>
    <row r="20" spans="1:10" ht="81" x14ac:dyDescent="0.2">
      <c r="A20" s="16">
        <v>14</v>
      </c>
      <c r="B20" s="23" t="s">
        <v>83</v>
      </c>
      <c r="C20" s="23" t="s">
        <v>242</v>
      </c>
      <c r="D20" s="23" t="s">
        <v>264</v>
      </c>
      <c r="E20" s="20" t="s">
        <v>265</v>
      </c>
      <c r="F20" s="23" t="s">
        <v>127</v>
      </c>
      <c r="G20" s="20" t="s">
        <v>235</v>
      </c>
      <c r="H20" s="23" t="s">
        <v>379</v>
      </c>
      <c r="I20" s="23" t="s">
        <v>266</v>
      </c>
      <c r="J20" s="23" t="s">
        <v>383</v>
      </c>
    </row>
    <row r="21" spans="1:10" ht="54" x14ac:dyDescent="0.2">
      <c r="A21" s="16">
        <v>15</v>
      </c>
      <c r="B21" s="23" t="s">
        <v>58</v>
      </c>
      <c r="C21" s="23" t="s">
        <v>59</v>
      </c>
      <c r="D21" s="23" t="s">
        <v>60</v>
      </c>
      <c r="E21" s="20" t="s">
        <v>201</v>
      </c>
      <c r="F21" s="23" t="s">
        <v>127</v>
      </c>
      <c r="G21" s="16" t="s">
        <v>125</v>
      </c>
      <c r="H21" s="23" t="s">
        <v>380</v>
      </c>
      <c r="I21" s="23" t="s">
        <v>150</v>
      </c>
      <c r="J21" s="23" t="s">
        <v>179</v>
      </c>
    </row>
    <row r="22" spans="1:10" ht="27" x14ac:dyDescent="0.2">
      <c r="A22" s="16">
        <v>16</v>
      </c>
      <c r="B22" s="23" t="s">
        <v>277</v>
      </c>
      <c r="C22" s="23" t="s">
        <v>278</v>
      </c>
      <c r="D22" s="23" t="s">
        <v>279</v>
      </c>
      <c r="E22" s="20" t="s">
        <v>390</v>
      </c>
      <c r="F22" s="23" t="s">
        <v>127</v>
      </c>
      <c r="G22" s="20" t="s">
        <v>389</v>
      </c>
      <c r="H22" s="23" t="s">
        <v>382</v>
      </c>
      <c r="I22" s="23" t="s">
        <v>391</v>
      </c>
      <c r="J22" s="23" t="s">
        <v>392</v>
      </c>
    </row>
    <row r="23" spans="1:10" ht="27" x14ac:dyDescent="0.2">
      <c r="A23" s="16">
        <v>17</v>
      </c>
      <c r="B23" s="23" t="s">
        <v>287</v>
      </c>
      <c r="C23" s="23" t="s">
        <v>288</v>
      </c>
      <c r="D23" s="23" t="s">
        <v>393</v>
      </c>
      <c r="E23" s="20" t="s">
        <v>394</v>
      </c>
      <c r="F23" s="23" t="s">
        <v>127</v>
      </c>
      <c r="G23" s="20" t="s">
        <v>395</v>
      </c>
      <c r="H23" s="23" t="s">
        <v>396</v>
      </c>
      <c r="I23" s="23" t="s">
        <v>397</v>
      </c>
      <c r="J23" s="23" t="s">
        <v>398</v>
      </c>
    </row>
    <row r="24" spans="1:10" ht="27" x14ac:dyDescent="0.2">
      <c r="A24" s="16">
        <v>18</v>
      </c>
      <c r="B24" s="23" t="s">
        <v>61</v>
      </c>
      <c r="C24" s="23" t="s">
        <v>62</v>
      </c>
      <c r="D24" s="23" t="s">
        <v>63</v>
      </c>
      <c r="E24" s="20" t="s">
        <v>202</v>
      </c>
      <c r="F24" s="23" t="s">
        <v>127</v>
      </c>
      <c r="G24" s="20" t="s">
        <v>126</v>
      </c>
      <c r="H24" s="23" t="s">
        <v>386</v>
      </c>
      <c r="I24" s="23" t="s">
        <v>151</v>
      </c>
      <c r="J24" s="23" t="s">
        <v>180</v>
      </c>
    </row>
    <row r="25" spans="1:10" ht="27" x14ac:dyDescent="0.2">
      <c r="A25" s="16">
        <v>19</v>
      </c>
      <c r="B25" s="23" t="s">
        <v>243</v>
      </c>
      <c r="C25" s="23" t="s">
        <v>110</v>
      </c>
      <c r="D25" s="23" t="s">
        <v>267</v>
      </c>
      <c r="E25" s="20" t="s">
        <v>268</v>
      </c>
      <c r="F25" s="23" t="s">
        <v>127</v>
      </c>
      <c r="G25" s="20" t="s">
        <v>235</v>
      </c>
      <c r="H25" s="23" t="s">
        <v>387</v>
      </c>
      <c r="I25" s="23" t="s">
        <v>269</v>
      </c>
      <c r="J25" s="23" t="s">
        <v>251</v>
      </c>
    </row>
    <row r="26" spans="1:10" ht="27" x14ac:dyDescent="0.2">
      <c r="A26" s="16">
        <v>20</v>
      </c>
      <c r="B26" s="25" t="s">
        <v>243</v>
      </c>
      <c r="C26" s="26" t="s">
        <v>289</v>
      </c>
      <c r="D26" s="26" t="s">
        <v>111</v>
      </c>
      <c r="E26" s="26" t="s">
        <v>399</v>
      </c>
      <c r="F26" s="26" t="s">
        <v>128</v>
      </c>
      <c r="G26" s="20" t="s">
        <v>235</v>
      </c>
      <c r="H26" s="26" t="s">
        <v>400</v>
      </c>
      <c r="I26" s="23" t="s">
        <v>401</v>
      </c>
      <c r="J26" s="23" t="s">
        <v>402</v>
      </c>
    </row>
    <row r="27" spans="1:10" ht="40.5" x14ac:dyDescent="0.2">
      <c r="A27" s="16">
        <v>21</v>
      </c>
      <c r="B27" s="23" t="s">
        <v>64</v>
      </c>
      <c r="C27" s="23" t="s">
        <v>65</v>
      </c>
      <c r="D27" s="23" t="s">
        <v>66</v>
      </c>
      <c r="E27" s="20" t="s">
        <v>203</v>
      </c>
      <c r="F27" s="23" t="s">
        <v>128</v>
      </c>
      <c r="G27" s="16" t="s">
        <v>125</v>
      </c>
      <c r="H27" s="23" t="s">
        <v>388</v>
      </c>
      <c r="I27" s="23" t="s">
        <v>152</v>
      </c>
      <c r="J27" s="23" t="s">
        <v>181</v>
      </c>
    </row>
    <row r="28" spans="1:10" ht="40.5" x14ac:dyDescent="0.2">
      <c r="A28" s="16">
        <v>22</v>
      </c>
      <c r="B28" s="23" t="s">
        <v>244</v>
      </c>
      <c r="C28" s="23" t="s">
        <v>245</v>
      </c>
      <c r="D28" s="23" t="s">
        <v>407</v>
      </c>
      <c r="E28" s="20" t="s">
        <v>404</v>
      </c>
      <c r="F28" s="23" t="s">
        <v>127</v>
      </c>
      <c r="G28" s="20" t="s">
        <v>235</v>
      </c>
      <c r="H28" s="23" t="s">
        <v>405</v>
      </c>
      <c r="I28" s="23" t="s">
        <v>406</v>
      </c>
      <c r="J28" s="23" t="s">
        <v>403</v>
      </c>
    </row>
    <row r="29" spans="1:10" ht="27" x14ac:dyDescent="0.2">
      <c r="A29" s="63">
        <v>23</v>
      </c>
      <c r="B29" s="27" t="s">
        <v>408</v>
      </c>
      <c r="C29" s="27" t="s">
        <v>409</v>
      </c>
      <c r="D29" s="27" t="s">
        <v>415</v>
      </c>
      <c r="E29" s="64" t="s">
        <v>416</v>
      </c>
      <c r="F29" s="65" t="s">
        <v>127</v>
      </c>
      <c r="G29" s="64" t="s">
        <v>239</v>
      </c>
      <c r="H29" s="66" t="s">
        <v>417</v>
      </c>
      <c r="I29" s="66" t="s">
        <v>418</v>
      </c>
      <c r="J29" s="65" t="s">
        <v>189</v>
      </c>
    </row>
    <row r="30" spans="1:10" ht="40.5" x14ac:dyDescent="0.2">
      <c r="A30" s="16">
        <v>24</v>
      </c>
      <c r="B30" s="23" t="s">
        <v>40</v>
      </c>
      <c r="C30" s="23" t="s">
        <v>67</v>
      </c>
      <c r="D30" s="23" t="s">
        <v>68</v>
      </c>
      <c r="E30" s="20" t="s">
        <v>39</v>
      </c>
      <c r="F30" s="23" t="s">
        <v>127</v>
      </c>
      <c r="G30" s="16" t="s">
        <v>125</v>
      </c>
      <c r="H30" s="23" t="s">
        <v>412</v>
      </c>
      <c r="I30" s="23" t="s">
        <v>153</v>
      </c>
      <c r="J30" s="23" t="s">
        <v>182</v>
      </c>
    </row>
    <row r="31" spans="1:10" ht="27" x14ac:dyDescent="0.2">
      <c r="A31" s="16">
        <v>25</v>
      </c>
      <c r="B31" s="23" t="s">
        <v>291</v>
      </c>
      <c r="C31" s="23" t="s">
        <v>292</v>
      </c>
      <c r="D31" s="23" t="s">
        <v>410</v>
      </c>
      <c r="E31" s="20" t="s">
        <v>411</v>
      </c>
      <c r="F31" s="23" t="s">
        <v>128</v>
      </c>
      <c r="G31" s="20" t="s">
        <v>235</v>
      </c>
      <c r="H31" s="23" t="s">
        <v>413</v>
      </c>
      <c r="I31" s="23" t="s">
        <v>414</v>
      </c>
      <c r="J31" s="23" t="s">
        <v>189</v>
      </c>
    </row>
    <row r="32" spans="1:10" ht="27" x14ac:dyDescent="0.2">
      <c r="A32" s="16">
        <v>26</v>
      </c>
      <c r="B32" s="23" t="s">
        <v>247</v>
      </c>
      <c r="C32" s="23" t="s">
        <v>248</v>
      </c>
      <c r="D32" s="23" t="s">
        <v>272</v>
      </c>
      <c r="E32" s="20" t="s">
        <v>273</v>
      </c>
      <c r="F32" s="23" t="s">
        <v>127</v>
      </c>
      <c r="G32" s="20" t="s">
        <v>235</v>
      </c>
      <c r="H32" s="23" t="s">
        <v>274</v>
      </c>
      <c r="I32" s="23" t="s">
        <v>275</v>
      </c>
      <c r="J32" s="23" t="s">
        <v>276</v>
      </c>
    </row>
    <row r="33" spans="1:10" ht="40.5" x14ac:dyDescent="0.2">
      <c r="A33" s="16">
        <v>27</v>
      </c>
      <c r="B33" s="23" t="s">
        <v>69</v>
      </c>
      <c r="C33" s="23" t="s">
        <v>70</v>
      </c>
      <c r="D33" s="23" t="s">
        <v>71</v>
      </c>
      <c r="E33" s="20" t="s">
        <v>204</v>
      </c>
      <c r="F33" s="23" t="s">
        <v>127</v>
      </c>
      <c r="G33" s="16" t="s">
        <v>125</v>
      </c>
      <c r="H33" s="23" t="s">
        <v>130</v>
      </c>
      <c r="I33" s="23" t="s">
        <v>154</v>
      </c>
      <c r="J33" s="23" t="s">
        <v>183</v>
      </c>
    </row>
    <row r="34" spans="1:10" ht="27" x14ac:dyDescent="0.2">
      <c r="A34" s="16">
        <v>28</v>
      </c>
      <c r="B34" s="23" t="s">
        <v>81</v>
      </c>
      <c r="C34" s="23" t="s">
        <v>293</v>
      </c>
      <c r="D34" s="23" t="s">
        <v>331</v>
      </c>
      <c r="E34" s="20" t="s">
        <v>332</v>
      </c>
      <c r="F34" s="23" t="s">
        <v>127</v>
      </c>
      <c r="G34" s="20" t="s">
        <v>235</v>
      </c>
      <c r="H34" s="23" t="s">
        <v>333</v>
      </c>
      <c r="I34" s="23" t="s">
        <v>334</v>
      </c>
      <c r="J34" s="29" t="s">
        <v>818</v>
      </c>
    </row>
    <row r="35" spans="1:10" ht="27" x14ac:dyDescent="0.2">
      <c r="A35" s="16">
        <v>29</v>
      </c>
      <c r="B35" s="29" t="s">
        <v>294</v>
      </c>
      <c r="C35" s="29" t="s">
        <v>318</v>
      </c>
      <c r="D35" s="29" t="s">
        <v>267</v>
      </c>
      <c r="E35" s="20" t="s">
        <v>328</v>
      </c>
      <c r="F35" s="22" t="s">
        <v>128</v>
      </c>
      <c r="G35" s="20" t="s">
        <v>235</v>
      </c>
      <c r="H35" s="29" t="s">
        <v>329</v>
      </c>
      <c r="I35" s="29" t="s">
        <v>330</v>
      </c>
      <c r="J35" s="29" t="s">
        <v>189</v>
      </c>
    </row>
    <row r="36" spans="1:10" ht="27" x14ac:dyDescent="0.2">
      <c r="A36" s="16">
        <v>30</v>
      </c>
      <c r="B36" s="29" t="s">
        <v>73</v>
      </c>
      <c r="C36" s="29" t="s">
        <v>74</v>
      </c>
      <c r="D36" s="29" t="s">
        <v>75</v>
      </c>
      <c r="E36" s="20" t="s">
        <v>205</v>
      </c>
      <c r="F36" s="22" t="s">
        <v>127</v>
      </c>
      <c r="G36" s="16" t="s">
        <v>125</v>
      </c>
      <c r="H36" s="29" t="s">
        <v>131</v>
      </c>
      <c r="I36" s="29" t="s">
        <v>155</v>
      </c>
      <c r="J36" s="29" t="s">
        <v>184</v>
      </c>
    </row>
    <row r="37" spans="1:10" ht="27" x14ac:dyDescent="0.2">
      <c r="A37" s="16">
        <v>31</v>
      </c>
      <c r="B37" s="29" t="s">
        <v>101</v>
      </c>
      <c r="C37" s="29" t="s">
        <v>50</v>
      </c>
      <c r="D37" s="29" t="s">
        <v>324</v>
      </c>
      <c r="E37" s="20" t="s">
        <v>325</v>
      </c>
      <c r="F37" s="22" t="s">
        <v>127</v>
      </c>
      <c r="G37" s="20" t="s">
        <v>235</v>
      </c>
      <c r="H37" s="29" t="s">
        <v>326</v>
      </c>
      <c r="I37" s="29" t="s">
        <v>327</v>
      </c>
      <c r="J37" s="29" t="s">
        <v>819</v>
      </c>
    </row>
    <row r="38" spans="1:10" ht="27" x14ac:dyDescent="0.2">
      <c r="A38" s="16">
        <v>32</v>
      </c>
      <c r="B38" s="29" t="s">
        <v>295</v>
      </c>
      <c r="C38" s="29" t="s">
        <v>296</v>
      </c>
      <c r="D38" s="29" t="s">
        <v>349</v>
      </c>
      <c r="E38" s="20" t="s">
        <v>350</v>
      </c>
      <c r="F38" s="22" t="s">
        <v>127</v>
      </c>
      <c r="G38" s="20" t="s">
        <v>235</v>
      </c>
      <c r="H38" s="29" t="s">
        <v>351</v>
      </c>
      <c r="I38" s="29" t="s">
        <v>352</v>
      </c>
      <c r="J38" s="29" t="s">
        <v>821</v>
      </c>
    </row>
    <row r="39" spans="1:10" ht="27" x14ac:dyDescent="0.2">
      <c r="A39" s="16">
        <v>33</v>
      </c>
      <c r="B39" s="29" t="s">
        <v>43</v>
      </c>
      <c r="C39" s="29" t="s">
        <v>77</v>
      </c>
      <c r="D39" s="29" t="s">
        <v>280</v>
      </c>
      <c r="E39" s="20" t="s">
        <v>281</v>
      </c>
      <c r="F39" s="22" t="s">
        <v>127</v>
      </c>
      <c r="G39" s="16" t="s">
        <v>125</v>
      </c>
      <c r="H39" s="29" t="s">
        <v>283</v>
      </c>
      <c r="I39" s="29" t="s">
        <v>282</v>
      </c>
      <c r="J39" s="29" t="s">
        <v>284</v>
      </c>
    </row>
    <row r="40" spans="1:10" ht="27" x14ac:dyDescent="0.2">
      <c r="A40" s="16">
        <v>34</v>
      </c>
      <c r="B40" s="29" t="s">
        <v>297</v>
      </c>
      <c r="C40" s="29" t="s">
        <v>298</v>
      </c>
      <c r="D40" s="29" t="s">
        <v>338</v>
      </c>
      <c r="E40" s="20" t="s">
        <v>339</v>
      </c>
      <c r="F40" s="22" t="s">
        <v>128</v>
      </c>
      <c r="G40" s="20" t="s">
        <v>235</v>
      </c>
      <c r="H40" s="29" t="s">
        <v>340</v>
      </c>
      <c r="I40" s="29" t="s">
        <v>341</v>
      </c>
      <c r="J40" s="29" t="s">
        <v>189</v>
      </c>
    </row>
    <row r="41" spans="1:10" ht="27" x14ac:dyDescent="0.2">
      <c r="A41" s="16">
        <v>35</v>
      </c>
      <c r="B41" s="29" t="s">
        <v>83</v>
      </c>
      <c r="C41" s="29" t="s">
        <v>515</v>
      </c>
      <c r="D41" s="29" t="s">
        <v>241</v>
      </c>
      <c r="E41" s="20" t="s">
        <v>761</v>
      </c>
      <c r="F41" s="22" t="s">
        <v>127</v>
      </c>
      <c r="G41" s="20" t="s">
        <v>235</v>
      </c>
      <c r="H41" s="29" t="s">
        <v>762</v>
      </c>
      <c r="I41" s="29" t="s">
        <v>763</v>
      </c>
      <c r="J41" s="29" t="s">
        <v>189</v>
      </c>
    </row>
    <row r="42" spans="1:10" ht="27" x14ac:dyDescent="0.2">
      <c r="A42" s="16">
        <v>36</v>
      </c>
      <c r="B42" s="29" t="s">
        <v>78</v>
      </c>
      <c r="C42" s="29" t="s">
        <v>79</v>
      </c>
      <c r="D42" s="29" t="s">
        <v>80</v>
      </c>
      <c r="E42" s="20" t="s">
        <v>206</v>
      </c>
      <c r="F42" s="22" t="s">
        <v>127</v>
      </c>
      <c r="G42" s="16" t="s">
        <v>125</v>
      </c>
      <c r="H42" s="29" t="s">
        <v>132</v>
      </c>
      <c r="I42" s="29" t="s">
        <v>156</v>
      </c>
      <c r="J42" s="29" t="s">
        <v>185</v>
      </c>
    </row>
    <row r="43" spans="1:10" ht="27" x14ac:dyDescent="0.2">
      <c r="A43" s="16">
        <v>37</v>
      </c>
      <c r="B43" s="29" t="s">
        <v>299</v>
      </c>
      <c r="C43" s="29" t="s">
        <v>300</v>
      </c>
      <c r="D43" s="29" t="s">
        <v>419</v>
      </c>
      <c r="E43" s="20" t="s">
        <v>420</v>
      </c>
      <c r="F43" s="22" t="s">
        <v>128</v>
      </c>
      <c r="G43" s="20" t="s">
        <v>235</v>
      </c>
      <c r="H43" s="29" t="s">
        <v>421</v>
      </c>
      <c r="I43" s="29" t="s">
        <v>777</v>
      </c>
      <c r="J43" s="29" t="s">
        <v>189</v>
      </c>
    </row>
    <row r="44" spans="1:10" ht="27" x14ac:dyDescent="0.2">
      <c r="A44" s="16">
        <v>38</v>
      </c>
      <c r="B44" s="30" t="s">
        <v>520</v>
      </c>
      <c r="C44" s="30" t="s">
        <v>521</v>
      </c>
      <c r="D44" s="30" t="s">
        <v>522</v>
      </c>
      <c r="E44" s="28" t="s">
        <v>523</v>
      </c>
      <c r="F44" s="22" t="s">
        <v>127</v>
      </c>
      <c r="G44" s="28" t="s">
        <v>239</v>
      </c>
      <c r="H44" s="30" t="s">
        <v>524</v>
      </c>
      <c r="I44" s="29" t="s">
        <v>525</v>
      </c>
      <c r="J44" s="29" t="s">
        <v>526</v>
      </c>
    </row>
    <row r="45" spans="1:10" ht="27" x14ac:dyDescent="0.2">
      <c r="A45" s="16">
        <v>39</v>
      </c>
      <c r="B45" s="29" t="s">
        <v>81</v>
      </c>
      <c r="C45" s="29" t="s">
        <v>82</v>
      </c>
      <c r="D45" s="29" t="s">
        <v>574</v>
      </c>
      <c r="E45" s="20" t="s">
        <v>207</v>
      </c>
      <c r="F45" s="22" t="s">
        <v>127</v>
      </c>
      <c r="G45" s="16" t="s">
        <v>125</v>
      </c>
      <c r="H45" s="29" t="s">
        <v>426</v>
      </c>
      <c r="I45" s="29" t="s">
        <v>157</v>
      </c>
      <c r="J45" s="29" t="s">
        <v>186</v>
      </c>
    </row>
    <row r="46" spans="1:10" ht="27" x14ac:dyDescent="0.2">
      <c r="A46" s="16">
        <v>40</v>
      </c>
      <c r="B46" s="29" t="s">
        <v>246</v>
      </c>
      <c r="C46" s="29" t="s">
        <v>112</v>
      </c>
      <c r="D46" s="29" t="s">
        <v>424</v>
      </c>
      <c r="E46" s="20" t="s">
        <v>425</v>
      </c>
      <c r="F46" s="22" t="s">
        <v>127</v>
      </c>
      <c r="G46" s="20" t="s">
        <v>235</v>
      </c>
      <c r="H46" s="29" t="s">
        <v>427</v>
      </c>
      <c r="I46" s="29" t="s">
        <v>428</v>
      </c>
      <c r="J46" s="29" t="s">
        <v>822</v>
      </c>
    </row>
    <row r="47" spans="1:10" ht="27" x14ac:dyDescent="0.2">
      <c r="A47" s="16">
        <v>41</v>
      </c>
      <c r="B47" s="29" t="s">
        <v>301</v>
      </c>
      <c r="C47" s="29" t="s">
        <v>302</v>
      </c>
      <c r="D47" s="29" t="s">
        <v>356</v>
      </c>
      <c r="E47" s="20" t="s">
        <v>357</v>
      </c>
      <c r="F47" s="22" t="s">
        <v>128</v>
      </c>
      <c r="G47" s="20" t="s">
        <v>235</v>
      </c>
      <c r="H47" s="29" t="s">
        <v>358</v>
      </c>
      <c r="I47" s="29" t="s">
        <v>359</v>
      </c>
      <c r="J47" s="29" t="s">
        <v>823</v>
      </c>
    </row>
    <row r="48" spans="1:10" ht="27" x14ac:dyDescent="0.2">
      <c r="A48" s="16">
        <v>42</v>
      </c>
      <c r="B48" s="29" t="s">
        <v>83</v>
      </c>
      <c r="C48" s="29" t="s">
        <v>41</v>
      </c>
      <c r="D48" s="29" t="s">
        <v>84</v>
      </c>
      <c r="E48" s="20" t="s">
        <v>208</v>
      </c>
      <c r="F48" s="22" t="s">
        <v>127</v>
      </c>
      <c r="G48" s="20" t="s">
        <v>126</v>
      </c>
      <c r="H48" s="29" t="s">
        <v>133</v>
      </c>
      <c r="I48" s="29" t="s">
        <v>158</v>
      </c>
      <c r="J48" s="29" t="s">
        <v>187</v>
      </c>
    </row>
    <row r="49" spans="1:10" ht="40.5" x14ac:dyDescent="0.2">
      <c r="A49" s="16">
        <v>43</v>
      </c>
      <c r="B49" s="30" t="s">
        <v>301</v>
      </c>
      <c r="C49" s="30" t="s">
        <v>323</v>
      </c>
      <c r="D49" s="30" t="s">
        <v>360</v>
      </c>
      <c r="E49" s="28" t="s">
        <v>429</v>
      </c>
      <c r="F49" s="22" t="s">
        <v>127</v>
      </c>
      <c r="G49" s="20" t="s">
        <v>235</v>
      </c>
      <c r="H49" s="30" t="s">
        <v>430</v>
      </c>
      <c r="I49" s="30" t="s">
        <v>431</v>
      </c>
      <c r="J49" s="29" t="s">
        <v>840</v>
      </c>
    </row>
    <row r="50" spans="1:10" ht="27" x14ac:dyDescent="0.2">
      <c r="A50" s="31">
        <v>44</v>
      </c>
      <c r="B50" s="29" t="s">
        <v>76</v>
      </c>
      <c r="C50" s="29" t="s">
        <v>322</v>
      </c>
      <c r="D50" s="29" t="s">
        <v>259</v>
      </c>
      <c r="E50" s="20" t="s">
        <v>353</v>
      </c>
      <c r="F50" s="22" t="s">
        <v>127</v>
      </c>
      <c r="G50" s="20" t="s">
        <v>235</v>
      </c>
      <c r="H50" s="29" t="s">
        <v>354</v>
      </c>
      <c r="I50" s="29" t="s">
        <v>355</v>
      </c>
      <c r="J50" s="29" t="s">
        <v>189</v>
      </c>
    </row>
    <row r="51" spans="1:10" ht="27" x14ac:dyDescent="0.2">
      <c r="A51" s="16">
        <v>45</v>
      </c>
      <c r="B51" s="29" t="s">
        <v>88</v>
      </c>
      <c r="C51" s="29" t="s">
        <v>47</v>
      </c>
      <c r="D51" s="29" t="s">
        <v>89</v>
      </c>
      <c r="E51" s="20" t="s">
        <v>210</v>
      </c>
      <c r="F51" s="22" t="s">
        <v>128</v>
      </c>
      <c r="G51" s="16" t="s">
        <v>125</v>
      </c>
      <c r="H51" s="29" t="s">
        <v>134</v>
      </c>
      <c r="I51" s="29" t="s">
        <v>160</v>
      </c>
      <c r="J51" s="29" t="s">
        <v>189</v>
      </c>
    </row>
    <row r="52" spans="1:10" ht="27" x14ac:dyDescent="0.2">
      <c r="A52" s="16">
        <v>46</v>
      </c>
      <c r="B52" s="29" t="s">
        <v>304</v>
      </c>
      <c r="C52" s="29" t="s">
        <v>303</v>
      </c>
      <c r="D52" s="29" t="s">
        <v>360</v>
      </c>
      <c r="E52" s="20" t="s">
        <v>361</v>
      </c>
      <c r="F52" s="22" t="s">
        <v>128</v>
      </c>
      <c r="G52" s="20" t="s">
        <v>235</v>
      </c>
      <c r="H52" s="29" t="s">
        <v>362</v>
      </c>
      <c r="I52" s="29" t="s">
        <v>363</v>
      </c>
      <c r="J52" s="29" t="s">
        <v>189</v>
      </c>
    </row>
    <row r="53" spans="1:10" ht="27" x14ac:dyDescent="0.2">
      <c r="A53" s="16">
        <v>47</v>
      </c>
      <c r="B53" s="29" t="s">
        <v>83</v>
      </c>
      <c r="C53" s="29" t="s">
        <v>364</v>
      </c>
      <c r="D53" s="29" t="s">
        <v>856</v>
      </c>
      <c r="E53" s="20" t="s">
        <v>365</v>
      </c>
      <c r="F53" s="22" t="s">
        <v>127</v>
      </c>
      <c r="G53" s="20" t="s">
        <v>235</v>
      </c>
      <c r="H53" s="29" t="s">
        <v>366</v>
      </c>
      <c r="I53" s="29" t="s">
        <v>367</v>
      </c>
      <c r="J53" s="29" t="s">
        <v>189</v>
      </c>
    </row>
    <row r="54" spans="1:10" ht="13.5" x14ac:dyDescent="0.2">
      <c r="A54" s="16">
        <v>48</v>
      </c>
      <c r="B54" s="29" t="s">
        <v>321</v>
      </c>
      <c r="C54" s="29" t="s">
        <v>322</v>
      </c>
      <c r="D54" s="29" t="s">
        <v>698</v>
      </c>
      <c r="E54" s="20" t="s">
        <v>699</v>
      </c>
      <c r="F54" s="22" t="s">
        <v>127</v>
      </c>
      <c r="G54" s="20" t="s">
        <v>235</v>
      </c>
      <c r="H54" s="29" t="s">
        <v>855</v>
      </c>
      <c r="I54" s="29" t="s">
        <v>767</v>
      </c>
      <c r="J54" s="29" t="s">
        <v>824</v>
      </c>
    </row>
    <row r="55" spans="1:10" ht="27" x14ac:dyDescent="0.2">
      <c r="A55" s="16">
        <v>49</v>
      </c>
      <c r="B55" s="30" t="s">
        <v>446</v>
      </c>
      <c r="C55" s="30" t="s">
        <v>447</v>
      </c>
      <c r="D55" s="29" t="s">
        <v>116</v>
      </c>
      <c r="E55" s="20" t="s">
        <v>448</v>
      </c>
      <c r="F55" s="22" t="s">
        <v>127</v>
      </c>
      <c r="G55" s="20" t="s">
        <v>235</v>
      </c>
      <c r="H55" s="29" t="s">
        <v>449</v>
      </c>
      <c r="I55" s="29" t="s">
        <v>450</v>
      </c>
      <c r="J55" s="29" t="s">
        <v>825</v>
      </c>
    </row>
    <row r="56" spans="1:10" ht="27" x14ac:dyDescent="0.2">
      <c r="A56" s="16">
        <v>50</v>
      </c>
      <c r="B56" s="29" t="s">
        <v>85</v>
      </c>
      <c r="C56" s="29" t="s">
        <v>86</v>
      </c>
      <c r="D56" s="29" t="s">
        <v>87</v>
      </c>
      <c r="E56" s="20" t="s">
        <v>209</v>
      </c>
      <c r="F56" s="22" t="s">
        <v>128</v>
      </c>
      <c r="G56" s="16" t="s">
        <v>125</v>
      </c>
      <c r="H56" s="29" t="s">
        <v>434</v>
      </c>
      <c r="I56" s="29" t="s">
        <v>159</v>
      </c>
      <c r="J56" s="29" t="s">
        <v>188</v>
      </c>
    </row>
    <row r="57" spans="1:10" ht="27" x14ac:dyDescent="0.2">
      <c r="A57" s="16">
        <v>51</v>
      </c>
      <c r="B57" s="29" t="s">
        <v>451</v>
      </c>
      <c r="C57" s="29" t="s">
        <v>452</v>
      </c>
      <c r="D57" s="29" t="s">
        <v>453</v>
      </c>
      <c r="E57" s="20" t="s">
        <v>454</v>
      </c>
      <c r="F57" s="29" t="s">
        <v>127</v>
      </c>
      <c r="G57" s="20" t="s">
        <v>235</v>
      </c>
      <c r="H57" s="29" t="s">
        <v>455</v>
      </c>
      <c r="I57" s="29" t="s">
        <v>765</v>
      </c>
      <c r="J57" s="29" t="s">
        <v>826</v>
      </c>
    </row>
    <row r="58" spans="1:10" ht="27" x14ac:dyDescent="0.2">
      <c r="A58" s="16">
        <v>52</v>
      </c>
      <c r="B58" s="29" t="s">
        <v>243</v>
      </c>
      <c r="C58" s="29" t="s">
        <v>229</v>
      </c>
      <c r="D58" s="29" t="s">
        <v>432</v>
      </c>
      <c r="E58" s="20" t="s">
        <v>433</v>
      </c>
      <c r="F58" s="22" t="s">
        <v>127</v>
      </c>
      <c r="G58" s="20" t="s">
        <v>239</v>
      </c>
      <c r="H58" s="29" t="s">
        <v>435</v>
      </c>
      <c r="I58" s="29" t="s">
        <v>436</v>
      </c>
      <c r="J58" s="29" t="s">
        <v>189</v>
      </c>
    </row>
    <row r="59" spans="1:10" ht="27" x14ac:dyDescent="0.2">
      <c r="A59" s="16">
        <v>53</v>
      </c>
      <c r="B59" s="29" t="s">
        <v>456</v>
      </c>
      <c r="C59" s="29" t="s">
        <v>457</v>
      </c>
      <c r="D59" s="29" t="s">
        <v>458</v>
      </c>
      <c r="E59" s="20" t="s">
        <v>459</v>
      </c>
      <c r="F59" s="22" t="s">
        <v>127</v>
      </c>
      <c r="G59" s="20" t="s">
        <v>239</v>
      </c>
      <c r="H59" s="29" t="s">
        <v>460</v>
      </c>
      <c r="I59" s="29" t="s">
        <v>461</v>
      </c>
      <c r="J59" s="29" t="s">
        <v>189</v>
      </c>
    </row>
    <row r="60" spans="1:10" ht="27" x14ac:dyDescent="0.2">
      <c r="A60" s="16">
        <v>54</v>
      </c>
      <c r="B60" s="29" t="s">
        <v>76</v>
      </c>
      <c r="C60" s="29" t="s">
        <v>65</v>
      </c>
      <c r="D60" s="29" t="s">
        <v>98</v>
      </c>
      <c r="E60" s="20" t="s">
        <v>214</v>
      </c>
      <c r="F60" s="22" t="s">
        <v>128</v>
      </c>
      <c r="G60" s="16" t="s">
        <v>125</v>
      </c>
      <c r="H60" s="29" t="s">
        <v>137</v>
      </c>
      <c r="I60" s="29" t="s">
        <v>164</v>
      </c>
      <c r="J60" s="29" t="s">
        <v>193</v>
      </c>
    </row>
    <row r="61" spans="1:10" ht="27" x14ac:dyDescent="0.2">
      <c r="A61" s="16">
        <v>55</v>
      </c>
      <c r="B61" s="29" t="s">
        <v>462</v>
      </c>
      <c r="C61" s="29" t="s">
        <v>59</v>
      </c>
      <c r="D61" s="29" t="s">
        <v>463</v>
      </c>
      <c r="E61" s="20" t="s">
        <v>464</v>
      </c>
      <c r="F61" s="22" t="s">
        <v>127</v>
      </c>
      <c r="G61" s="20" t="s">
        <v>235</v>
      </c>
      <c r="H61" s="29" t="s">
        <v>465</v>
      </c>
      <c r="I61" s="29" t="s">
        <v>466</v>
      </c>
      <c r="J61" s="29" t="s">
        <v>189</v>
      </c>
    </row>
    <row r="62" spans="1:10" ht="27" x14ac:dyDescent="0.2">
      <c r="A62" s="16">
        <v>56</v>
      </c>
      <c r="B62" s="29" t="s">
        <v>49</v>
      </c>
      <c r="C62" s="29" t="s">
        <v>278</v>
      </c>
      <c r="D62" s="29" t="s">
        <v>360</v>
      </c>
      <c r="E62" s="20" t="s">
        <v>511</v>
      </c>
      <c r="F62" s="22" t="s">
        <v>127</v>
      </c>
      <c r="G62" s="20" t="s">
        <v>235</v>
      </c>
      <c r="H62" s="29" t="s">
        <v>512</v>
      </c>
      <c r="I62" s="29" t="s">
        <v>513</v>
      </c>
      <c r="J62" s="29" t="s">
        <v>189</v>
      </c>
    </row>
    <row r="63" spans="1:10" ht="40.5" x14ac:dyDescent="0.2">
      <c r="A63" s="16">
        <v>57</v>
      </c>
      <c r="B63" s="29" t="s">
        <v>90</v>
      </c>
      <c r="C63" s="29" t="s">
        <v>72</v>
      </c>
      <c r="D63" s="29" t="s">
        <v>91</v>
      </c>
      <c r="E63" s="20" t="s">
        <v>211</v>
      </c>
      <c r="F63" s="22" t="s">
        <v>127</v>
      </c>
      <c r="G63" s="16" t="s">
        <v>125</v>
      </c>
      <c r="H63" s="29" t="s">
        <v>443</v>
      </c>
      <c r="I63" s="29" t="s">
        <v>161</v>
      </c>
      <c r="J63" s="29" t="s">
        <v>190</v>
      </c>
    </row>
    <row r="64" spans="1:10" ht="27" x14ac:dyDescent="0.2">
      <c r="A64" s="16">
        <v>58</v>
      </c>
      <c r="B64" s="29" t="s">
        <v>305</v>
      </c>
      <c r="C64" s="29" t="s">
        <v>306</v>
      </c>
      <c r="D64" s="29" t="s">
        <v>100</v>
      </c>
      <c r="E64" s="20" t="s">
        <v>442</v>
      </c>
      <c r="F64" s="22" t="s">
        <v>128</v>
      </c>
      <c r="G64" s="20" t="s">
        <v>235</v>
      </c>
      <c r="H64" s="29" t="s">
        <v>444</v>
      </c>
      <c r="I64" s="29" t="s">
        <v>445</v>
      </c>
      <c r="J64" s="29" t="s">
        <v>189</v>
      </c>
    </row>
    <row r="65" spans="1:10" ht="40.5" x14ac:dyDescent="0.2">
      <c r="A65" s="16">
        <v>59</v>
      </c>
      <c r="B65" s="29" t="s">
        <v>499</v>
      </c>
      <c r="C65" s="29" t="s">
        <v>857</v>
      </c>
      <c r="D65" s="29" t="s">
        <v>501</v>
      </c>
      <c r="E65" s="20" t="s">
        <v>502</v>
      </c>
      <c r="F65" s="22" t="s">
        <v>127</v>
      </c>
      <c r="G65" s="20" t="s">
        <v>235</v>
      </c>
      <c r="H65" s="29" t="s">
        <v>503</v>
      </c>
      <c r="I65" s="29" t="s">
        <v>778</v>
      </c>
      <c r="J65" s="29" t="s">
        <v>827</v>
      </c>
    </row>
    <row r="66" spans="1:10" ht="54" x14ac:dyDescent="0.2">
      <c r="A66" s="16">
        <v>60</v>
      </c>
      <c r="B66" s="29" t="s">
        <v>92</v>
      </c>
      <c r="C66" s="29" t="s">
        <v>93</v>
      </c>
      <c r="D66" s="29" t="s">
        <v>94</v>
      </c>
      <c r="E66" s="20" t="s">
        <v>212</v>
      </c>
      <c r="F66" s="22" t="s">
        <v>127</v>
      </c>
      <c r="G66" s="16" t="s">
        <v>125</v>
      </c>
      <c r="H66" s="29" t="s">
        <v>135</v>
      </c>
      <c r="I66" s="29" t="s">
        <v>162</v>
      </c>
      <c r="J66" s="29" t="s">
        <v>191</v>
      </c>
    </row>
    <row r="67" spans="1:10" ht="27" x14ac:dyDescent="0.2">
      <c r="A67" s="16">
        <v>61</v>
      </c>
      <c r="B67" s="29" t="s">
        <v>307</v>
      </c>
      <c r="C67" s="29" t="s">
        <v>308</v>
      </c>
      <c r="D67" s="29" t="s">
        <v>495</v>
      </c>
      <c r="E67" s="20" t="s">
        <v>496</v>
      </c>
      <c r="F67" s="22" t="s">
        <v>128</v>
      </c>
      <c r="G67" s="20" t="s">
        <v>235</v>
      </c>
      <c r="H67" s="29" t="s">
        <v>497</v>
      </c>
      <c r="I67" s="29" t="s">
        <v>498</v>
      </c>
      <c r="J67" s="29" t="s">
        <v>189</v>
      </c>
    </row>
    <row r="68" spans="1:10" ht="40.5" x14ac:dyDescent="0.2">
      <c r="A68" s="16">
        <v>62</v>
      </c>
      <c r="B68" s="29" t="s">
        <v>514</v>
      </c>
      <c r="C68" s="29" t="s">
        <v>515</v>
      </c>
      <c r="D68" s="29" t="s">
        <v>516</v>
      </c>
      <c r="E68" s="20" t="s">
        <v>517</v>
      </c>
      <c r="F68" s="22" t="s">
        <v>127</v>
      </c>
      <c r="G68" s="20" t="s">
        <v>235</v>
      </c>
      <c r="H68" s="29" t="s">
        <v>518</v>
      </c>
      <c r="I68" s="29" t="s">
        <v>519</v>
      </c>
      <c r="J68" s="29" t="s">
        <v>189</v>
      </c>
    </row>
    <row r="69" spans="1:10" ht="27" x14ac:dyDescent="0.2">
      <c r="A69" s="16">
        <v>63</v>
      </c>
      <c r="B69" s="29" t="s">
        <v>95</v>
      </c>
      <c r="C69" s="29" t="s">
        <v>96</v>
      </c>
      <c r="D69" s="29" t="s">
        <v>97</v>
      </c>
      <c r="E69" s="20" t="s">
        <v>213</v>
      </c>
      <c r="F69" s="22" t="s">
        <v>127</v>
      </c>
      <c r="G69" s="20" t="s">
        <v>126</v>
      </c>
      <c r="H69" s="29" t="s">
        <v>136</v>
      </c>
      <c r="I69" s="29" t="s">
        <v>163</v>
      </c>
      <c r="J69" s="29" t="s">
        <v>192</v>
      </c>
    </row>
    <row r="70" spans="1:10" ht="27" x14ac:dyDescent="0.2">
      <c r="A70" s="16">
        <v>64</v>
      </c>
      <c r="B70" s="29" t="s">
        <v>309</v>
      </c>
      <c r="C70" s="29" t="s">
        <v>500</v>
      </c>
      <c r="D70" s="29" t="s">
        <v>345</v>
      </c>
      <c r="E70" s="20" t="s">
        <v>504</v>
      </c>
      <c r="F70" s="22" t="s">
        <v>127</v>
      </c>
      <c r="G70" s="20" t="s">
        <v>235</v>
      </c>
      <c r="H70" s="29" t="s">
        <v>505</v>
      </c>
      <c r="I70" s="29" t="s">
        <v>506</v>
      </c>
      <c r="J70" s="29" t="s">
        <v>189</v>
      </c>
    </row>
    <row r="71" spans="1:10" ht="27" x14ac:dyDescent="0.2">
      <c r="A71" s="16">
        <v>65</v>
      </c>
      <c r="B71" s="29" t="s">
        <v>46</v>
      </c>
      <c r="C71" s="29" t="s">
        <v>278</v>
      </c>
      <c r="D71" s="29" t="s">
        <v>116</v>
      </c>
      <c r="E71" s="20" t="s">
        <v>467</v>
      </c>
      <c r="F71" s="22" t="s">
        <v>127</v>
      </c>
      <c r="G71" s="20" t="s">
        <v>235</v>
      </c>
      <c r="H71" s="29" t="s">
        <v>468</v>
      </c>
      <c r="I71" s="29" t="s">
        <v>469</v>
      </c>
      <c r="J71" s="29" t="s">
        <v>189</v>
      </c>
    </row>
    <row r="72" spans="1:10" ht="27" x14ac:dyDescent="0.2">
      <c r="A72" s="16">
        <v>66</v>
      </c>
      <c r="B72" s="30" t="s">
        <v>294</v>
      </c>
      <c r="C72" s="30" t="s">
        <v>470</v>
      </c>
      <c r="D72" s="29" t="s">
        <v>471</v>
      </c>
      <c r="E72" s="20" t="s">
        <v>472</v>
      </c>
      <c r="F72" s="22" t="s">
        <v>128</v>
      </c>
      <c r="G72" s="20" t="s">
        <v>235</v>
      </c>
      <c r="H72" s="32" t="s">
        <v>473</v>
      </c>
      <c r="I72" s="29" t="s">
        <v>474</v>
      </c>
      <c r="J72" s="30" t="s">
        <v>189</v>
      </c>
    </row>
    <row r="73" spans="1:10" ht="40.5" x14ac:dyDescent="0.2">
      <c r="A73" s="16">
        <v>67</v>
      </c>
      <c r="B73" s="29" t="s">
        <v>49</v>
      </c>
      <c r="C73" s="29" t="s">
        <v>112</v>
      </c>
      <c r="D73" s="29" t="s">
        <v>113</v>
      </c>
      <c r="E73" s="20" t="s">
        <v>220</v>
      </c>
      <c r="F73" s="22" t="s">
        <v>127</v>
      </c>
      <c r="G73" s="16" t="s">
        <v>125</v>
      </c>
      <c r="H73" s="29" t="s">
        <v>142</v>
      </c>
      <c r="I73" s="29" t="s">
        <v>170</v>
      </c>
      <c r="J73" s="29" t="s">
        <v>192</v>
      </c>
    </row>
    <row r="74" spans="1:10" ht="27" x14ac:dyDescent="0.2">
      <c r="A74" s="16">
        <v>68</v>
      </c>
      <c r="B74" s="29" t="s">
        <v>81</v>
      </c>
      <c r="C74" s="29" t="s">
        <v>507</v>
      </c>
      <c r="D74" s="29" t="s">
        <v>859</v>
      </c>
      <c r="E74" s="20" t="s">
        <v>508</v>
      </c>
      <c r="F74" s="22" t="s">
        <v>127</v>
      </c>
      <c r="G74" s="20" t="s">
        <v>235</v>
      </c>
      <c r="H74" s="29" t="s">
        <v>509</v>
      </c>
      <c r="I74" s="29" t="s">
        <v>510</v>
      </c>
      <c r="J74" s="29" t="s">
        <v>189</v>
      </c>
    </row>
    <row r="75" spans="1:10" ht="27" x14ac:dyDescent="0.2">
      <c r="A75" s="16">
        <v>69</v>
      </c>
      <c r="B75" s="29" t="s">
        <v>58</v>
      </c>
      <c r="C75" s="29" t="s">
        <v>99</v>
      </c>
      <c r="D75" s="29" t="s">
        <v>100</v>
      </c>
      <c r="E75" s="20" t="s">
        <v>215</v>
      </c>
      <c r="F75" s="22" t="s">
        <v>128</v>
      </c>
      <c r="G75" s="20" t="s">
        <v>126</v>
      </c>
      <c r="H75" s="29" t="s">
        <v>439</v>
      </c>
      <c r="I75" s="29" t="s">
        <v>165</v>
      </c>
      <c r="J75" s="29" t="s">
        <v>189</v>
      </c>
    </row>
    <row r="76" spans="1:10" ht="27" x14ac:dyDescent="0.2">
      <c r="A76" s="16">
        <v>70</v>
      </c>
      <c r="B76" s="29" t="s">
        <v>309</v>
      </c>
      <c r="C76" s="29" t="s">
        <v>41</v>
      </c>
      <c r="D76" s="29" t="s">
        <v>437</v>
      </c>
      <c r="E76" s="20" t="s">
        <v>438</v>
      </c>
      <c r="F76" s="22" t="s">
        <v>127</v>
      </c>
      <c r="G76" s="20" t="s">
        <v>235</v>
      </c>
      <c r="H76" s="29" t="s">
        <v>440</v>
      </c>
      <c r="I76" s="29" t="s">
        <v>441</v>
      </c>
      <c r="J76" s="29" t="s">
        <v>824</v>
      </c>
    </row>
    <row r="77" spans="1:10" ht="40.5" x14ac:dyDescent="0.2">
      <c r="A77" s="16">
        <v>71</v>
      </c>
      <c r="B77" s="29" t="s">
        <v>58</v>
      </c>
      <c r="C77" s="29" t="s">
        <v>293</v>
      </c>
      <c r="D77" s="29" t="s">
        <v>393</v>
      </c>
      <c r="E77" s="20" t="s">
        <v>723</v>
      </c>
      <c r="F77" s="22" t="s">
        <v>127</v>
      </c>
      <c r="G77" s="20" t="s">
        <v>235</v>
      </c>
      <c r="H77" s="29" t="s">
        <v>724</v>
      </c>
      <c r="I77" s="29" t="s">
        <v>760</v>
      </c>
      <c r="J77" s="29" t="s">
        <v>828</v>
      </c>
    </row>
    <row r="78" spans="1:10" ht="27" x14ac:dyDescent="0.2">
      <c r="A78" s="16">
        <v>72</v>
      </c>
      <c r="B78" s="29" t="s">
        <v>101</v>
      </c>
      <c r="C78" s="29" t="s">
        <v>815</v>
      </c>
      <c r="D78" s="29" t="s">
        <v>102</v>
      </c>
      <c r="E78" s="20" t="s">
        <v>216</v>
      </c>
      <c r="F78" s="22" t="s">
        <v>127</v>
      </c>
      <c r="G78" s="16" t="s">
        <v>125</v>
      </c>
      <c r="H78" s="29" t="s">
        <v>138</v>
      </c>
      <c r="I78" s="29" t="s">
        <v>166</v>
      </c>
      <c r="J78" s="29" t="s">
        <v>194</v>
      </c>
    </row>
    <row r="79" spans="1:10" ht="27" x14ac:dyDescent="0.2">
      <c r="A79" s="16">
        <v>73</v>
      </c>
      <c r="B79" s="29" t="s">
        <v>309</v>
      </c>
      <c r="C79" s="29" t="s">
        <v>99</v>
      </c>
      <c r="D79" s="29" t="s">
        <v>501</v>
      </c>
      <c r="E79" s="20" t="s">
        <v>536</v>
      </c>
      <c r="F79" s="22" t="s">
        <v>128</v>
      </c>
      <c r="G79" s="20" t="s">
        <v>235</v>
      </c>
      <c r="H79" s="29" t="s">
        <v>537</v>
      </c>
      <c r="I79" s="29" t="s">
        <v>538</v>
      </c>
      <c r="J79" s="29" t="s">
        <v>189</v>
      </c>
    </row>
    <row r="80" spans="1:10" ht="40.5" x14ac:dyDescent="0.2">
      <c r="A80" s="16">
        <v>74</v>
      </c>
      <c r="B80" s="29" t="s">
        <v>277</v>
      </c>
      <c r="C80" s="29" t="s">
        <v>41</v>
      </c>
      <c r="D80" s="29" t="s">
        <v>68</v>
      </c>
      <c r="E80" s="20" t="s">
        <v>480</v>
      </c>
      <c r="F80" s="29" t="s">
        <v>127</v>
      </c>
      <c r="G80" s="20" t="s">
        <v>235</v>
      </c>
      <c r="H80" s="29" t="s">
        <v>481</v>
      </c>
      <c r="I80" s="29" t="s">
        <v>482</v>
      </c>
      <c r="J80" s="29" t="s">
        <v>189</v>
      </c>
    </row>
    <row r="81" spans="1:10" ht="27" x14ac:dyDescent="0.2">
      <c r="A81" s="16">
        <v>75</v>
      </c>
      <c r="B81" s="29" t="s">
        <v>81</v>
      </c>
      <c r="C81" s="29" t="s">
        <v>224</v>
      </c>
      <c r="D81" s="29" t="s">
        <v>103</v>
      </c>
      <c r="E81" s="20" t="s">
        <v>217</v>
      </c>
      <c r="F81" s="22" t="s">
        <v>127</v>
      </c>
      <c r="G81" s="16" t="s">
        <v>125</v>
      </c>
      <c r="H81" s="29" t="s">
        <v>139</v>
      </c>
      <c r="I81" s="29" t="s">
        <v>167</v>
      </c>
      <c r="J81" s="29" t="s">
        <v>195</v>
      </c>
    </row>
    <row r="82" spans="1:10" ht="27" x14ac:dyDescent="0.2">
      <c r="A82" s="37">
        <v>76</v>
      </c>
      <c r="B82" s="29" t="s">
        <v>719</v>
      </c>
      <c r="C82" s="29" t="s">
        <v>773</v>
      </c>
      <c r="D82" s="29" t="s">
        <v>790</v>
      </c>
      <c r="E82" s="42">
        <v>29567</v>
      </c>
      <c r="F82" s="22" t="s">
        <v>127</v>
      </c>
      <c r="G82" s="20" t="s">
        <v>235</v>
      </c>
      <c r="H82" s="29" t="s">
        <v>808</v>
      </c>
      <c r="I82" s="29" t="s">
        <v>809</v>
      </c>
      <c r="J82" s="29" t="s">
        <v>853</v>
      </c>
    </row>
    <row r="83" spans="1:10" ht="27" x14ac:dyDescent="0.2">
      <c r="A83" s="16">
        <v>77</v>
      </c>
      <c r="B83" s="29" t="s">
        <v>310</v>
      </c>
      <c r="C83" s="29" t="s">
        <v>311</v>
      </c>
      <c r="D83" s="29" t="s">
        <v>100</v>
      </c>
      <c r="E83" s="20" t="s">
        <v>644</v>
      </c>
      <c r="F83" s="22" t="s">
        <v>128</v>
      </c>
      <c r="G83" s="20" t="s">
        <v>235</v>
      </c>
      <c r="H83" s="29" t="s">
        <v>645</v>
      </c>
      <c r="I83" s="29" t="s">
        <v>646</v>
      </c>
      <c r="J83" s="29" t="s">
        <v>189</v>
      </c>
    </row>
    <row r="84" spans="1:10" ht="13.5" x14ac:dyDescent="0.2">
      <c r="A84" s="16">
        <v>78</v>
      </c>
      <c r="B84" s="29" t="s">
        <v>114</v>
      </c>
      <c r="C84" s="29" t="s">
        <v>115</v>
      </c>
      <c r="D84" s="29" t="s">
        <v>116</v>
      </c>
      <c r="E84" s="20" t="s">
        <v>221</v>
      </c>
      <c r="F84" s="29" t="s">
        <v>127</v>
      </c>
      <c r="G84" s="16" t="s">
        <v>125</v>
      </c>
      <c r="H84" s="29" t="s">
        <v>143</v>
      </c>
      <c r="I84" s="29" t="s">
        <v>171</v>
      </c>
      <c r="J84" s="29" t="s">
        <v>189</v>
      </c>
    </row>
    <row r="85" spans="1:10" ht="40.5" x14ac:dyDescent="0.2">
      <c r="A85" s="16">
        <v>79</v>
      </c>
      <c r="B85" s="29" t="s">
        <v>104</v>
      </c>
      <c r="C85" s="29" t="s">
        <v>105</v>
      </c>
      <c r="D85" s="29" t="s">
        <v>779</v>
      </c>
      <c r="E85" s="20" t="s">
        <v>780</v>
      </c>
      <c r="F85" s="22" t="s">
        <v>127</v>
      </c>
      <c r="G85" s="20" t="s">
        <v>125</v>
      </c>
      <c r="H85" s="29" t="s">
        <v>860</v>
      </c>
      <c r="I85" s="29" t="s">
        <v>781</v>
      </c>
      <c r="J85" s="29" t="s">
        <v>189</v>
      </c>
    </row>
    <row r="86" spans="1:10" ht="27" x14ac:dyDescent="0.2">
      <c r="A86" s="16">
        <v>80</v>
      </c>
      <c r="B86" s="29" t="s">
        <v>43</v>
      </c>
      <c r="C86" s="29" t="s">
        <v>59</v>
      </c>
      <c r="D86" s="29" t="s">
        <v>527</v>
      </c>
      <c r="E86" s="20" t="s">
        <v>528</v>
      </c>
      <c r="F86" s="22" t="s">
        <v>127</v>
      </c>
      <c r="G86" s="20" t="s">
        <v>235</v>
      </c>
      <c r="H86" s="29" t="s">
        <v>529</v>
      </c>
      <c r="I86" s="29" t="s">
        <v>530</v>
      </c>
      <c r="J86" s="29" t="s">
        <v>189</v>
      </c>
    </row>
    <row r="87" spans="1:10" ht="27" x14ac:dyDescent="0.2">
      <c r="A87" s="16">
        <v>81</v>
      </c>
      <c r="B87" s="29" t="s">
        <v>106</v>
      </c>
      <c r="C87" s="29" t="s">
        <v>107</v>
      </c>
      <c r="D87" s="29" t="s">
        <v>108</v>
      </c>
      <c r="E87" s="20" t="s">
        <v>218</v>
      </c>
      <c r="F87" s="22" t="s">
        <v>128</v>
      </c>
      <c r="G87" s="16" t="s">
        <v>125</v>
      </c>
      <c r="H87" s="29" t="s">
        <v>140</v>
      </c>
      <c r="I87" s="29" t="s">
        <v>168</v>
      </c>
      <c r="J87" s="29" t="s">
        <v>189</v>
      </c>
    </row>
    <row r="88" spans="1:10" ht="27" x14ac:dyDescent="0.2">
      <c r="A88" s="16">
        <v>82</v>
      </c>
      <c r="B88" s="29" t="s">
        <v>43</v>
      </c>
      <c r="C88" s="29" t="s">
        <v>475</v>
      </c>
      <c r="D88" s="29" t="s">
        <v>476</v>
      </c>
      <c r="E88" s="20" t="s">
        <v>477</v>
      </c>
      <c r="F88" s="22" t="s">
        <v>127</v>
      </c>
      <c r="G88" s="20" t="s">
        <v>235</v>
      </c>
      <c r="H88" s="29" t="s">
        <v>478</v>
      </c>
      <c r="I88" s="29" t="s">
        <v>479</v>
      </c>
      <c r="J88" s="29" t="s">
        <v>189</v>
      </c>
    </row>
    <row r="89" spans="1:10" ht="54" x14ac:dyDescent="0.2">
      <c r="A89" s="16">
        <v>83</v>
      </c>
      <c r="B89" s="29" t="s">
        <v>531</v>
      </c>
      <c r="C89" s="29" t="s">
        <v>532</v>
      </c>
      <c r="D89" s="29" t="s">
        <v>66</v>
      </c>
      <c r="E89" s="20" t="s">
        <v>533</v>
      </c>
      <c r="F89" s="29" t="s">
        <v>127</v>
      </c>
      <c r="G89" s="20" t="s">
        <v>235</v>
      </c>
      <c r="H89" s="29" t="s">
        <v>534</v>
      </c>
      <c r="I89" s="29" t="s">
        <v>535</v>
      </c>
      <c r="J89" s="29" t="s">
        <v>830</v>
      </c>
    </row>
    <row r="90" spans="1:10" ht="27" x14ac:dyDescent="0.2">
      <c r="A90" s="16">
        <v>84</v>
      </c>
      <c r="B90" s="29" t="s">
        <v>109</v>
      </c>
      <c r="C90" s="29" t="s">
        <v>110</v>
      </c>
      <c r="D90" s="29" t="s">
        <v>111</v>
      </c>
      <c r="E90" s="20" t="s">
        <v>219</v>
      </c>
      <c r="F90" s="22" t="s">
        <v>127</v>
      </c>
      <c r="G90" s="20" t="s">
        <v>126</v>
      </c>
      <c r="H90" s="29" t="s">
        <v>141</v>
      </c>
      <c r="I90" s="29" t="s">
        <v>169</v>
      </c>
      <c r="J90" s="29" t="s">
        <v>189</v>
      </c>
    </row>
    <row r="91" spans="1:10" ht="40.5" x14ac:dyDescent="0.2">
      <c r="A91" s="16">
        <v>85</v>
      </c>
      <c r="B91" s="29" t="s">
        <v>299</v>
      </c>
      <c r="C91" s="29" t="s">
        <v>313</v>
      </c>
      <c r="D91" s="29" t="s">
        <v>665</v>
      </c>
      <c r="E91" s="20" t="s">
        <v>666</v>
      </c>
      <c r="F91" s="22" t="s">
        <v>128</v>
      </c>
      <c r="G91" s="20" t="s">
        <v>235</v>
      </c>
      <c r="H91" s="29" t="s">
        <v>667</v>
      </c>
      <c r="I91" s="29" t="s">
        <v>668</v>
      </c>
      <c r="J91" s="29" t="s">
        <v>189</v>
      </c>
    </row>
    <row r="92" spans="1:10" ht="27" x14ac:dyDescent="0.2">
      <c r="A92" s="16">
        <v>86</v>
      </c>
      <c r="B92" s="33" t="s">
        <v>291</v>
      </c>
      <c r="C92" s="33" t="s">
        <v>278</v>
      </c>
      <c r="D92" s="33" t="s">
        <v>539</v>
      </c>
      <c r="E92" s="20" t="s">
        <v>540</v>
      </c>
      <c r="F92" s="22" t="s">
        <v>127</v>
      </c>
      <c r="G92" s="20" t="s">
        <v>235</v>
      </c>
      <c r="H92" s="29" t="s">
        <v>541</v>
      </c>
      <c r="I92" s="29" t="s">
        <v>812</v>
      </c>
      <c r="J92" s="29" t="s">
        <v>189</v>
      </c>
    </row>
    <row r="93" spans="1:10" ht="27" x14ac:dyDescent="0.2">
      <c r="A93" s="16">
        <v>87</v>
      </c>
      <c r="B93" s="30" t="s">
        <v>542</v>
      </c>
      <c r="C93" s="33" t="s">
        <v>543</v>
      </c>
      <c r="D93" s="33" t="s">
        <v>544</v>
      </c>
      <c r="E93" s="34" t="s">
        <v>545</v>
      </c>
      <c r="F93" s="22" t="s">
        <v>127</v>
      </c>
      <c r="G93" s="20" t="s">
        <v>235</v>
      </c>
      <c r="H93" s="35" t="s">
        <v>546</v>
      </c>
      <c r="I93" s="29" t="s">
        <v>547</v>
      </c>
      <c r="J93" s="29" t="s">
        <v>189</v>
      </c>
    </row>
    <row r="94" spans="1:10" ht="27" x14ac:dyDescent="0.2">
      <c r="A94" s="16">
        <v>88</v>
      </c>
      <c r="B94" s="29" t="s">
        <v>243</v>
      </c>
      <c r="C94" s="29" t="s">
        <v>548</v>
      </c>
      <c r="D94" s="29" t="s">
        <v>241</v>
      </c>
      <c r="E94" s="20" t="s">
        <v>549</v>
      </c>
      <c r="F94" s="22" t="s">
        <v>127</v>
      </c>
      <c r="G94" s="20" t="s">
        <v>235</v>
      </c>
      <c r="H94" s="29" t="s">
        <v>550</v>
      </c>
      <c r="I94" s="29" t="s">
        <v>551</v>
      </c>
      <c r="J94" s="29" t="s">
        <v>831</v>
      </c>
    </row>
    <row r="95" spans="1:10" ht="13.5" x14ac:dyDescent="0.2">
      <c r="A95" s="16">
        <v>89</v>
      </c>
      <c r="B95" s="29" t="s">
        <v>314</v>
      </c>
      <c r="C95" s="29" t="s">
        <v>315</v>
      </c>
      <c r="D95" s="29" t="s">
        <v>66</v>
      </c>
      <c r="E95" s="20" t="s">
        <v>676</v>
      </c>
      <c r="F95" s="29" t="s">
        <v>128</v>
      </c>
      <c r="G95" s="20" t="s">
        <v>235</v>
      </c>
      <c r="H95" s="29" t="s">
        <v>677</v>
      </c>
      <c r="I95" s="29" t="s">
        <v>678</v>
      </c>
      <c r="J95" s="29" t="s">
        <v>832</v>
      </c>
    </row>
    <row r="96" spans="1:10" ht="27" x14ac:dyDescent="0.2">
      <c r="A96" s="16">
        <v>90</v>
      </c>
      <c r="B96" s="30" t="s">
        <v>552</v>
      </c>
      <c r="C96" s="30" t="s">
        <v>553</v>
      </c>
      <c r="D96" s="30" t="s">
        <v>501</v>
      </c>
      <c r="E96" s="28" t="s">
        <v>554</v>
      </c>
      <c r="F96" s="29" t="s">
        <v>127</v>
      </c>
      <c r="G96" s="28" t="s">
        <v>239</v>
      </c>
      <c r="H96" s="30" t="s">
        <v>555</v>
      </c>
      <c r="I96" s="30" t="s">
        <v>556</v>
      </c>
      <c r="J96" s="30" t="s">
        <v>558</v>
      </c>
    </row>
    <row r="97" spans="1:10" ht="27" x14ac:dyDescent="0.2">
      <c r="A97" s="16">
        <v>91</v>
      </c>
      <c r="B97" s="29" t="s">
        <v>314</v>
      </c>
      <c r="C97" s="29" t="s">
        <v>557</v>
      </c>
      <c r="D97" s="29" t="s">
        <v>559</v>
      </c>
      <c r="E97" s="20" t="s">
        <v>560</v>
      </c>
      <c r="F97" s="22" t="s">
        <v>127</v>
      </c>
      <c r="G97" s="20" t="s">
        <v>235</v>
      </c>
      <c r="H97" s="29" t="s">
        <v>561</v>
      </c>
      <c r="I97" s="29" t="s">
        <v>562</v>
      </c>
      <c r="J97" s="29" t="s">
        <v>189</v>
      </c>
    </row>
    <row r="98" spans="1:10" ht="27" x14ac:dyDescent="0.2">
      <c r="A98" s="16">
        <v>92</v>
      </c>
      <c r="B98" s="29" t="s">
        <v>117</v>
      </c>
      <c r="C98" s="29" t="s">
        <v>118</v>
      </c>
      <c r="D98" s="36" t="s">
        <v>119</v>
      </c>
      <c r="E98" s="20" t="s">
        <v>222</v>
      </c>
      <c r="F98" s="23" t="s">
        <v>127</v>
      </c>
      <c r="G98" s="20" t="s">
        <v>126</v>
      </c>
      <c r="H98" s="29" t="s">
        <v>864</v>
      </c>
      <c r="I98" s="29" t="s">
        <v>172</v>
      </c>
      <c r="J98" s="29" t="s">
        <v>189</v>
      </c>
    </row>
    <row r="99" spans="1:10" ht="27" x14ac:dyDescent="0.2">
      <c r="A99" s="16">
        <v>93</v>
      </c>
      <c r="B99" s="29" t="s">
        <v>69</v>
      </c>
      <c r="C99" s="29" t="s">
        <v>316</v>
      </c>
      <c r="D99" s="29" t="s">
        <v>679</v>
      </c>
      <c r="E99" s="20" t="s">
        <v>680</v>
      </c>
      <c r="F99" s="22" t="s">
        <v>128</v>
      </c>
      <c r="G99" s="20" t="s">
        <v>235</v>
      </c>
      <c r="H99" s="30" t="s">
        <v>681</v>
      </c>
      <c r="I99" s="30" t="s">
        <v>682</v>
      </c>
      <c r="J99" s="30" t="s">
        <v>833</v>
      </c>
    </row>
    <row r="100" spans="1:10" ht="40.5" x14ac:dyDescent="0.2">
      <c r="A100" s="16">
        <v>94</v>
      </c>
      <c r="B100" s="30" t="s">
        <v>563</v>
      </c>
      <c r="C100" s="30" t="s">
        <v>863</v>
      </c>
      <c r="D100" s="30" t="s">
        <v>564</v>
      </c>
      <c r="E100" s="28" t="s">
        <v>565</v>
      </c>
      <c r="F100" s="22" t="s">
        <v>127</v>
      </c>
      <c r="G100" s="20" t="s">
        <v>235</v>
      </c>
      <c r="H100" s="29" t="s">
        <v>865</v>
      </c>
      <c r="I100" s="29" t="s">
        <v>570</v>
      </c>
      <c r="J100" s="29" t="s">
        <v>566</v>
      </c>
    </row>
    <row r="101" spans="1:10" ht="27" x14ac:dyDescent="0.2">
      <c r="A101" s="16">
        <v>95</v>
      </c>
      <c r="B101" s="29" t="s">
        <v>304</v>
      </c>
      <c r="C101" s="29" t="s">
        <v>293</v>
      </c>
      <c r="D101" s="29" t="s">
        <v>567</v>
      </c>
      <c r="E101" s="20" t="s">
        <v>568</v>
      </c>
      <c r="F101" s="29" t="s">
        <v>127</v>
      </c>
      <c r="G101" s="20" t="s">
        <v>235</v>
      </c>
      <c r="H101" s="29" t="s">
        <v>569</v>
      </c>
      <c r="I101" s="29" t="s">
        <v>571</v>
      </c>
      <c r="J101" s="29" t="s">
        <v>189</v>
      </c>
    </row>
    <row r="102" spans="1:10" ht="27" x14ac:dyDescent="0.2">
      <c r="A102" s="37">
        <v>96</v>
      </c>
      <c r="B102" s="30" t="s">
        <v>577</v>
      </c>
      <c r="C102" s="30" t="s">
        <v>578</v>
      </c>
      <c r="D102" s="30" t="s">
        <v>360</v>
      </c>
      <c r="E102" s="28" t="s">
        <v>579</v>
      </c>
      <c r="F102" s="29" t="s">
        <v>127</v>
      </c>
      <c r="G102" s="20" t="s">
        <v>235</v>
      </c>
      <c r="H102" s="38" t="s">
        <v>580</v>
      </c>
      <c r="I102" s="38" t="s">
        <v>581</v>
      </c>
      <c r="J102" s="30" t="s">
        <v>189</v>
      </c>
    </row>
    <row r="103" spans="1:10" ht="27" x14ac:dyDescent="0.2">
      <c r="A103" s="16">
        <v>97</v>
      </c>
      <c r="B103" s="29" t="s">
        <v>52</v>
      </c>
      <c r="C103" s="29" t="s">
        <v>317</v>
      </c>
      <c r="D103" s="29" t="s">
        <v>691</v>
      </c>
      <c r="E103" s="20" t="s">
        <v>692</v>
      </c>
      <c r="F103" s="29" t="s">
        <v>128</v>
      </c>
      <c r="G103" s="20" t="s">
        <v>235</v>
      </c>
      <c r="H103" s="29" t="s">
        <v>693</v>
      </c>
      <c r="I103" s="29" t="s">
        <v>694</v>
      </c>
      <c r="J103" s="29" t="s">
        <v>834</v>
      </c>
    </row>
    <row r="104" spans="1:10" ht="27" x14ac:dyDescent="0.2">
      <c r="A104" s="16">
        <v>98</v>
      </c>
      <c r="B104" s="29" t="s">
        <v>582</v>
      </c>
      <c r="C104" s="29" t="s">
        <v>41</v>
      </c>
      <c r="D104" s="29" t="s">
        <v>583</v>
      </c>
      <c r="E104" s="20" t="s">
        <v>584</v>
      </c>
      <c r="F104" s="29" t="s">
        <v>127</v>
      </c>
      <c r="G104" s="20" t="s">
        <v>235</v>
      </c>
      <c r="H104" s="29" t="s">
        <v>585</v>
      </c>
      <c r="I104" s="29" t="s">
        <v>586</v>
      </c>
      <c r="J104" s="29" t="s">
        <v>835</v>
      </c>
    </row>
    <row r="105" spans="1:10" ht="27" x14ac:dyDescent="0.2">
      <c r="A105" s="16">
        <v>99</v>
      </c>
      <c r="B105" s="29" t="s">
        <v>587</v>
      </c>
      <c r="C105" s="29" t="s">
        <v>588</v>
      </c>
      <c r="D105" s="29" t="s">
        <v>241</v>
      </c>
      <c r="E105" s="20" t="s">
        <v>590</v>
      </c>
      <c r="F105" s="29" t="s">
        <v>127</v>
      </c>
      <c r="G105" s="20" t="s">
        <v>235</v>
      </c>
      <c r="H105" s="29" t="s">
        <v>591</v>
      </c>
      <c r="I105" s="29" t="s">
        <v>592</v>
      </c>
      <c r="J105" s="29" t="s">
        <v>836</v>
      </c>
    </row>
    <row r="106" spans="1:10" ht="27" x14ac:dyDescent="0.2">
      <c r="A106" s="16">
        <v>100</v>
      </c>
      <c r="B106" s="29" t="s">
        <v>589</v>
      </c>
      <c r="C106" s="29" t="s">
        <v>112</v>
      </c>
      <c r="D106" s="29" t="s">
        <v>593</v>
      </c>
      <c r="E106" s="20" t="s">
        <v>594</v>
      </c>
      <c r="F106" s="22" t="s">
        <v>127</v>
      </c>
      <c r="G106" s="20" t="s">
        <v>235</v>
      </c>
      <c r="H106" s="29" t="s">
        <v>595</v>
      </c>
      <c r="I106" s="29" t="s">
        <v>596</v>
      </c>
      <c r="J106" s="29" t="s">
        <v>189</v>
      </c>
    </row>
    <row r="107" spans="1:10" ht="27" x14ac:dyDescent="0.2">
      <c r="A107" s="16">
        <v>101</v>
      </c>
      <c r="B107" s="29" t="s">
        <v>320</v>
      </c>
      <c r="C107" s="29" t="s">
        <v>344</v>
      </c>
      <c r="D107" s="29" t="s">
        <v>345</v>
      </c>
      <c r="E107" s="20" t="s">
        <v>346</v>
      </c>
      <c r="F107" s="22" t="s">
        <v>128</v>
      </c>
      <c r="G107" s="20" t="s">
        <v>235</v>
      </c>
      <c r="H107" s="29" t="s">
        <v>347</v>
      </c>
      <c r="I107" s="29" t="s">
        <v>348</v>
      </c>
      <c r="J107" s="29" t="s">
        <v>837</v>
      </c>
    </row>
    <row r="108" spans="1:10" ht="27" x14ac:dyDescent="0.2">
      <c r="A108" s="16">
        <v>102</v>
      </c>
      <c r="B108" s="29" t="s">
        <v>312</v>
      </c>
      <c r="C108" s="29" t="s">
        <v>597</v>
      </c>
      <c r="D108" s="29" t="s">
        <v>598</v>
      </c>
      <c r="E108" s="20" t="s">
        <v>599</v>
      </c>
      <c r="F108" s="22" t="s">
        <v>127</v>
      </c>
      <c r="G108" s="20" t="s">
        <v>235</v>
      </c>
      <c r="H108" s="29" t="s">
        <v>600</v>
      </c>
      <c r="I108" s="29" t="s">
        <v>675</v>
      </c>
      <c r="J108" s="29" t="s">
        <v>838</v>
      </c>
    </row>
    <row r="109" spans="1:10" ht="40.5" x14ac:dyDescent="0.2">
      <c r="A109" s="37">
        <v>103</v>
      </c>
      <c r="B109" s="39" t="s">
        <v>243</v>
      </c>
      <c r="C109" s="39" t="s">
        <v>612</v>
      </c>
      <c r="D109" s="39" t="s">
        <v>613</v>
      </c>
      <c r="E109" s="40" t="s">
        <v>614</v>
      </c>
      <c r="F109" s="22" t="s">
        <v>127</v>
      </c>
      <c r="G109" s="20" t="s">
        <v>235</v>
      </c>
      <c r="H109" s="35" t="s">
        <v>615</v>
      </c>
      <c r="I109" s="29" t="s">
        <v>616</v>
      </c>
      <c r="J109" s="29" t="s">
        <v>189</v>
      </c>
    </row>
    <row r="110" spans="1:10" ht="27" x14ac:dyDescent="0.2">
      <c r="A110" s="37">
        <v>104</v>
      </c>
      <c r="B110" s="39" t="s">
        <v>617</v>
      </c>
      <c r="C110" s="39" t="s">
        <v>618</v>
      </c>
      <c r="D110" s="39" t="s">
        <v>349</v>
      </c>
      <c r="E110" s="40" t="s">
        <v>619</v>
      </c>
      <c r="F110" s="22" t="s">
        <v>127</v>
      </c>
      <c r="G110" s="20" t="s">
        <v>235</v>
      </c>
      <c r="H110" s="29" t="s">
        <v>620</v>
      </c>
      <c r="I110" s="30" t="s">
        <v>782</v>
      </c>
      <c r="J110" s="39" t="s">
        <v>839</v>
      </c>
    </row>
    <row r="111" spans="1:10" ht="27" x14ac:dyDescent="0.2">
      <c r="A111" s="37">
        <v>105</v>
      </c>
      <c r="B111" s="29" t="s">
        <v>483</v>
      </c>
      <c r="C111" s="29" t="s">
        <v>484</v>
      </c>
      <c r="D111" s="29" t="s">
        <v>485</v>
      </c>
      <c r="E111" s="36" t="s">
        <v>486</v>
      </c>
      <c r="F111" s="22" t="s">
        <v>128</v>
      </c>
      <c r="G111" s="20" t="s">
        <v>235</v>
      </c>
      <c r="H111" s="29" t="s">
        <v>487</v>
      </c>
      <c r="I111" s="29" t="s">
        <v>489</v>
      </c>
      <c r="J111" s="29" t="s">
        <v>189</v>
      </c>
    </row>
    <row r="112" spans="1:10" ht="27" x14ac:dyDescent="0.2">
      <c r="A112" s="37">
        <v>106</v>
      </c>
      <c r="B112" s="29" t="s">
        <v>621</v>
      </c>
      <c r="C112" s="29" t="s">
        <v>622</v>
      </c>
      <c r="D112" s="29" t="s">
        <v>623</v>
      </c>
      <c r="E112" s="36" t="s">
        <v>624</v>
      </c>
      <c r="F112" s="22" t="s">
        <v>127</v>
      </c>
      <c r="G112" s="20" t="s">
        <v>235</v>
      </c>
      <c r="H112" s="29" t="s">
        <v>625</v>
      </c>
      <c r="I112" s="29" t="s">
        <v>626</v>
      </c>
      <c r="J112" s="29" t="s">
        <v>841</v>
      </c>
    </row>
    <row r="113" spans="1:10" ht="27" x14ac:dyDescent="0.2">
      <c r="A113" s="37">
        <v>107</v>
      </c>
      <c r="B113" s="29" t="s">
        <v>49</v>
      </c>
      <c r="C113" s="29" t="s">
        <v>627</v>
      </c>
      <c r="D113" s="29" t="s">
        <v>628</v>
      </c>
      <c r="E113" s="36" t="s">
        <v>629</v>
      </c>
      <c r="F113" s="22" t="s">
        <v>127</v>
      </c>
      <c r="G113" s="20" t="s">
        <v>235</v>
      </c>
      <c r="H113" s="29" t="s">
        <v>630</v>
      </c>
      <c r="I113" s="29" t="s">
        <v>766</v>
      </c>
      <c r="J113" s="29" t="s">
        <v>189</v>
      </c>
    </row>
    <row r="114" spans="1:10" ht="40.5" x14ac:dyDescent="0.2">
      <c r="A114" s="37">
        <v>108</v>
      </c>
      <c r="B114" s="29" t="s">
        <v>490</v>
      </c>
      <c r="C114" s="29" t="s">
        <v>491</v>
      </c>
      <c r="D114" s="29" t="s">
        <v>111</v>
      </c>
      <c r="E114" s="36" t="s">
        <v>492</v>
      </c>
      <c r="F114" s="22" t="s">
        <v>128</v>
      </c>
      <c r="G114" s="20" t="s">
        <v>235</v>
      </c>
      <c r="H114" s="29" t="s">
        <v>493</v>
      </c>
      <c r="I114" s="29" t="s">
        <v>494</v>
      </c>
      <c r="J114" s="29" t="s">
        <v>189</v>
      </c>
    </row>
    <row r="115" spans="1:10" ht="40.5" x14ac:dyDescent="0.2">
      <c r="A115" s="41">
        <v>109</v>
      </c>
      <c r="B115" s="29" t="s">
        <v>95</v>
      </c>
      <c r="C115" s="29" t="s">
        <v>115</v>
      </c>
      <c r="D115" s="29" t="s">
        <v>636</v>
      </c>
      <c r="E115" s="36" t="s">
        <v>637</v>
      </c>
      <c r="F115" s="22" t="s">
        <v>127</v>
      </c>
      <c r="G115" s="20" t="s">
        <v>235</v>
      </c>
      <c r="H115" s="29" t="s">
        <v>638</v>
      </c>
      <c r="I115" s="29" t="s">
        <v>639</v>
      </c>
      <c r="J115" s="29" t="s">
        <v>842</v>
      </c>
    </row>
    <row r="116" spans="1:10" ht="40.5" x14ac:dyDescent="0.2">
      <c r="A116" s="41">
        <v>110</v>
      </c>
      <c r="B116" s="29" t="s">
        <v>640</v>
      </c>
      <c r="C116" s="29" t="s">
        <v>578</v>
      </c>
      <c r="D116" s="29" t="s">
        <v>641</v>
      </c>
      <c r="E116" s="36" t="s">
        <v>642</v>
      </c>
      <c r="F116" s="22" t="s">
        <v>127</v>
      </c>
      <c r="G116" s="20" t="s">
        <v>235</v>
      </c>
      <c r="H116" s="29" t="s">
        <v>643</v>
      </c>
      <c r="I116" s="29" t="s">
        <v>783</v>
      </c>
      <c r="J116" s="29" t="s">
        <v>189</v>
      </c>
    </row>
    <row r="117" spans="1:10" ht="27" x14ac:dyDescent="0.2">
      <c r="A117" s="41">
        <v>111</v>
      </c>
      <c r="B117" s="29" t="s">
        <v>43</v>
      </c>
      <c r="C117" s="29" t="s">
        <v>59</v>
      </c>
      <c r="D117" s="29" t="s">
        <v>501</v>
      </c>
      <c r="E117" s="36" t="s">
        <v>653</v>
      </c>
      <c r="F117" s="22" t="s">
        <v>127</v>
      </c>
      <c r="G117" s="20" t="s">
        <v>235</v>
      </c>
      <c r="H117" s="29" t="s">
        <v>654</v>
      </c>
      <c r="I117" s="29" t="s">
        <v>784</v>
      </c>
      <c r="J117" s="29" t="s">
        <v>189</v>
      </c>
    </row>
    <row r="118" spans="1:10" ht="27" x14ac:dyDescent="0.2">
      <c r="A118" s="41">
        <v>112</v>
      </c>
      <c r="B118" s="29" t="s">
        <v>572</v>
      </c>
      <c r="C118" s="29" t="s">
        <v>573</v>
      </c>
      <c r="D118" s="29" t="s">
        <v>574</v>
      </c>
      <c r="E118" s="36" t="s">
        <v>575</v>
      </c>
      <c r="F118" s="22" t="s">
        <v>128</v>
      </c>
      <c r="G118" s="20" t="s">
        <v>235</v>
      </c>
      <c r="H118" s="29" t="s">
        <v>576</v>
      </c>
      <c r="I118" s="29" t="s">
        <v>674</v>
      </c>
      <c r="J118" s="29" t="s">
        <v>189</v>
      </c>
    </row>
    <row r="119" spans="1:10" ht="27" x14ac:dyDescent="0.2">
      <c r="A119" s="41">
        <v>113</v>
      </c>
      <c r="B119" s="29" t="s">
        <v>655</v>
      </c>
      <c r="C119" s="29" t="s">
        <v>656</v>
      </c>
      <c r="D119" s="29" t="s">
        <v>657</v>
      </c>
      <c r="E119" s="36" t="s">
        <v>658</v>
      </c>
      <c r="F119" s="22" t="s">
        <v>127</v>
      </c>
      <c r="G119" s="20" t="s">
        <v>235</v>
      </c>
      <c r="H119" s="29" t="s">
        <v>659</v>
      </c>
      <c r="I119" s="29" t="s">
        <v>660</v>
      </c>
      <c r="J119" s="29" t="s">
        <v>189</v>
      </c>
    </row>
    <row r="120" spans="1:10" ht="27" x14ac:dyDescent="0.2">
      <c r="A120" s="41">
        <v>114</v>
      </c>
      <c r="B120" s="29" t="s">
        <v>58</v>
      </c>
      <c r="C120" s="29" t="s">
        <v>661</v>
      </c>
      <c r="D120" s="29" t="s">
        <v>662</v>
      </c>
      <c r="E120" s="36" t="s">
        <v>663</v>
      </c>
      <c r="F120" s="22" t="s">
        <v>127</v>
      </c>
      <c r="G120" s="20" t="s">
        <v>235</v>
      </c>
      <c r="H120" s="29" t="s">
        <v>664</v>
      </c>
      <c r="I120" s="29" t="s">
        <v>813</v>
      </c>
      <c r="J120" s="29" t="s">
        <v>189</v>
      </c>
    </row>
    <row r="121" spans="1:10" ht="13.5" x14ac:dyDescent="0.2">
      <c r="A121" s="41">
        <v>115</v>
      </c>
      <c r="B121" s="29" t="s">
        <v>309</v>
      </c>
      <c r="C121" s="29" t="s">
        <v>59</v>
      </c>
      <c r="D121" s="29" t="s">
        <v>785</v>
      </c>
      <c r="E121" s="36" t="s">
        <v>874</v>
      </c>
      <c r="F121" s="22" t="s">
        <v>127</v>
      </c>
      <c r="G121" s="20" t="s">
        <v>235</v>
      </c>
      <c r="H121" s="29" t="s">
        <v>786</v>
      </c>
      <c r="I121" s="29" t="s">
        <v>814</v>
      </c>
      <c r="J121" s="29" t="s">
        <v>189</v>
      </c>
    </row>
    <row r="122" spans="1:10" ht="27" x14ac:dyDescent="0.2">
      <c r="A122" s="41">
        <v>116</v>
      </c>
      <c r="B122" s="29" t="s">
        <v>601</v>
      </c>
      <c r="C122" s="29" t="s">
        <v>47</v>
      </c>
      <c r="D122" s="29" t="s">
        <v>602</v>
      </c>
      <c r="E122" s="36" t="s">
        <v>603</v>
      </c>
      <c r="F122" s="22" t="s">
        <v>128</v>
      </c>
      <c r="G122" s="20" t="s">
        <v>235</v>
      </c>
      <c r="H122" s="29" t="s">
        <v>604</v>
      </c>
      <c r="I122" s="29" t="s">
        <v>605</v>
      </c>
      <c r="J122" s="29" t="s">
        <v>843</v>
      </c>
    </row>
    <row r="123" spans="1:10" ht="40.5" x14ac:dyDescent="0.2">
      <c r="A123" s="41">
        <v>117</v>
      </c>
      <c r="B123" s="29" t="s">
        <v>669</v>
      </c>
      <c r="C123" s="29" t="s">
        <v>670</v>
      </c>
      <c r="D123" s="29" t="s">
        <v>657</v>
      </c>
      <c r="E123" s="36" t="s">
        <v>671</v>
      </c>
      <c r="F123" s="22" t="s">
        <v>127</v>
      </c>
      <c r="G123" s="20" t="s">
        <v>235</v>
      </c>
      <c r="H123" s="29" t="s">
        <v>672</v>
      </c>
      <c r="I123" s="29" t="s">
        <v>673</v>
      </c>
      <c r="J123" s="29" t="s">
        <v>844</v>
      </c>
    </row>
    <row r="124" spans="1:10" ht="27" x14ac:dyDescent="0.2">
      <c r="A124" s="41">
        <v>118</v>
      </c>
      <c r="B124" s="29" t="s">
        <v>683</v>
      </c>
      <c r="C124" s="29" t="s">
        <v>684</v>
      </c>
      <c r="D124" s="29" t="s">
        <v>685</v>
      </c>
      <c r="E124" s="36" t="s">
        <v>686</v>
      </c>
      <c r="F124" s="22" t="s">
        <v>127</v>
      </c>
      <c r="G124" s="20" t="s">
        <v>235</v>
      </c>
      <c r="H124" s="29" t="s">
        <v>866</v>
      </c>
      <c r="I124" s="29" t="s">
        <v>787</v>
      </c>
      <c r="J124" s="29" t="s">
        <v>189</v>
      </c>
    </row>
    <row r="125" spans="1:10" ht="27" x14ac:dyDescent="0.2">
      <c r="A125" s="41">
        <v>119</v>
      </c>
      <c r="B125" s="29" t="s">
        <v>312</v>
      </c>
      <c r="C125" s="29" t="s">
        <v>687</v>
      </c>
      <c r="D125" s="29" t="s">
        <v>100</v>
      </c>
      <c r="E125" s="36" t="s">
        <v>688</v>
      </c>
      <c r="F125" s="22" t="s">
        <v>127</v>
      </c>
      <c r="G125" s="20" t="s">
        <v>235</v>
      </c>
      <c r="H125" s="29" t="s">
        <v>689</v>
      </c>
      <c r="I125" s="29" t="s">
        <v>690</v>
      </c>
      <c r="J125" s="29" t="s">
        <v>845</v>
      </c>
    </row>
    <row r="126" spans="1:10" ht="27" x14ac:dyDescent="0.2">
      <c r="A126" s="41">
        <v>120</v>
      </c>
      <c r="B126" s="29" t="s">
        <v>606</v>
      </c>
      <c r="C126" s="29" t="s">
        <v>607</v>
      </c>
      <c r="D126" s="29" t="s">
        <v>608</v>
      </c>
      <c r="E126" s="36" t="s">
        <v>609</v>
      </c>
      <c r="F126" s="22" t="s">
        <v>128</v>
      </c>
      <c r="G126" s="20" t="s">
        <v>235</v>
      </c>
      <c r="H126" s="29" t="s">
        <v>610</v>
      </c>
      <c r="I126" s="29" t="s">
        <v>789</v>
      </c>
      <c r="J126" s="29" t="s">
        <v>189</v>
      </c>
    </row>
    <row r="127" spans="1:10" ht="40.5" x14ac:dyDescent="0.2">
      <c r="A127" s="41">
        <v>121</v>
      </c>
      <c r="B127" s="29" t="s">
        <v>43</v>
      </c>
      <c r="C127" s="29" t="s">
        <v>248</v>
      </c>
      <c r="D127" s="29" t="s">
        <v>598</v>
      </c>
      <c r="E127" s="16" t="s">
        <v>695</v>
      </c>
      <c r="F127" s="22" t="s">
        <v>127</v>
      </c>
      <c r="G127" s="20" t="s">
        <v>235</v>
      </c>
      <c r="H127" s="29" t="s">
        <v>696</v>
      </c>
      <c r="I127" s="29" t="s">
        <v>697</v>
      </c>
      <c r="J127" s="29" t="s">
        <v>846</v>
      </c>
    </row>
    <row r="128" spans="1:10" ht="27" x14ac:dyDescent="0.2">
      <c r="A128" s="41">
        <v>122</v>
      </c>
      <c r="B128" s="30" t="s">
        <v>309</v>
      </c>
      <c r="C128" s="30" t="s">
        <v>229</v>
      </c>
      <c r="D128" s="30" t="s">
        <v>700</v>
      </c>
      <c r="E128" s="16" t="s">
        <v>701</v>
      </c>
      <c r="F128" s="22" t="s">
        <v>127</v>
      </c>
      <c r="G128" s="20" t="s">
        <v>235</v>
      </c>
      <c r="H128" s="30" t="s">
        <v>702</v>
      </c>
      <c r="I128" s="30" t="s">
        <v>703</v>
      </c>
      <c r="J128" s="29" t="s">
        <v>847</v>
      </c>
    </row>
    <row r="129" spans="1:10" ht="27" x14ac:dyDescent="0.2">
      <c r="A129" s="41">
        <v>123</v>
      </c>
      <c r="B129" s="29" t="s">
        <v>225</v>
      </c>
      <c r="C129" s="29" t="s">
        <v>861</v>
      </c>
      <c r="D129" s="29" t="s">
        <v>495</v>
      </c>
      <c r="E129" s="36" t="s">
        <v>704</v>
      </c>
      <c r="F129" s="22" t="s">
        <v>127</v>
      </c>
      <c r="G129" s="20" t="s">
        <v>235</v>
      </c>
      <c r="H129" s="29" t="s">
        <v>705</v>
      </c>
      <c r="I129" s="29" t="s">
        <v>706</v>
      </c>
      <c r="J129" s="29" t="s">
        <v>848</v>
      </c>
    </row>
    <row r="130" spans="1:10" ht="27" x14ac:dyDescent="0.2">
      <c r="A130" s="41">
        <v>124</v>
      </c>
      <c r="B130" s="29" t="s">
        <v>631</v>
      </c>
      <c r="C130" s="29" t="s">
        <v>632</v>
      </c>
      <c r="D130" s="29" t="s">
        <v>862</v>
      </c>
      <c r="E130" s="36" t="s">
        <v>633</v>
      </c>
      <c r="F130" s="22" t="s">
        <v>128</v>
      </c>
      <c r="G130" s="20" t="s">
        <v>235</v>
      </c>
      <c r="H130" s="29" t="s">
        <v>634</v>
      </c>
      <c r="I130" s="29" t="s">
        <v>635</v>
      </c>
      <c r="J130" s="29" t="s">
        <v>189</v>
      </c>
    </row>
    <row r="131" spans="1:10" ht="27" x14ac:dyDescent="0.2">
      <c r="A131" s="41">
        <v>125</v>
      </c>
      <c r="B131" s="29" t="s">
        <v>294</v>
      </c>
      <c r="C131" s="29" t="s">
        <v>707</v>
      </c>
      <c r="D131" s="29" t="s">
        <v>349</v>
      </c>
      <c r="E131" s="36" t="s">
        <v>708</v>
      </c>
      <c r="F131" s="22" t="s">
        <v>127</v>
      </c>
      <c r="G131" s="20" t="s">
        <v>235</v>
      </c>
      <c r="H131" s="29" t="s">
        <v>709</v>
      </c>
      <c r="I131" s="29" t="s">
        <v>797</v>
      </c>
      <c r="J131" s="29" t="s">
        <v>849</v>
      </c>
    </row>
    <row r="132" spans="1:10" ht="27" x14ac:dyDescent="0.2">
      <c r="A132" s="41">
        <v>126</v>
      </c>
      <c r="B132" s="29" t="s">
        <v>106</v>
      </c>
      <c r="C132" s="29" t="s">
        <v>288</v>
      </c>
      <c r="D132" s="29" t="s">
        <v>715</v>
      </c>
      <c r="E132" s="36" t="s">
        <v>716</v>
      </c>
      <c r="F132" s="22" t="s">
        <v>127</v>
      </c>
      <c r="G132" s="20" t="s">
        <v>235</v>
      </c>
      <c r="H132" s="29" t="s">
        <v>717</v>
      </c>
      <c r="I132" s="29" t="s">
        <v>718</v>
      </c>
      <c r="J132" s="29" t="s">
        <v>850</v>
      </c>
    </row>
    <row r="133" spans="1:10" ht="27" x14ac:dyDescent="0.2">
      <c r="A133" s="67">
        <v>127</v>
      </c>
      <c r="B133" s="29" t="s">
        <v>304</v>
      </c>
      <c r="C133" s="29" t="s">
        <v>293</v>
      </c>
      <c r="D133" s="29" t="s">
        <v>393</v>
      </c>
      <c r="E133" s="68" t="s">
        <v>723</v>
      </c>
      <c r="F133" s="69" t="s">
        <v>127</v>
      </c>
      <c r="G133" s="70" t="s">
        <v>235</v>
      </c>
      <c r="H133" s="71" t="s">
        <v>724</v>
      </c>
      <c r="I133" s="71" t="s">
        <v>725</v>
      </c>
      <c r="J133" s="71" t="s">
        <v>851</v>
      </c>
    </row>
    <row r="134" spans="1:10" ht="27" x14ac:dyDescent="0.2">
      <c r="A134" s="41">
        <v>128</v>
      </c>
      <c r="B134" s="29" t="s">
        <v>647</v>
      </c>
      <c r="C134" s="29" t="s">
        <v>648</v>
      </c>
      <c r="D134" s="29" t="s">
        <v>649</v>
      </c>
      <c r="E134" s="36" t="s">
        <v>650</v>
      </c>
      <c r="F134" s="22" t="s">
        <v>128</v>
      </c>
      <c r="G134" s="20" t="s">
        <v>235</v>
      </c>
      <c r="H134" s="29" t="s">
        <v>651</v>
      </c>
      <c r="I134" s="29" t="s">
        <v>652</v>
      </c>
      <c r="J134" s="29" t="s">
        <v>189</v>
      </c>
    </row>
    <row r="135" spans="1:10" ht="40.5" x14ac:dyDescent="0.2">
      <c r="A135" s="41">
        <v>129</v>
      </c>
      <c r="B135" s="29" t="s">
        <v>719</v>
      </c>
      <c r="C135" s="29" t="s">
        <v>303</v>
      </c>
      <c r="D135" s="29" t="s">
        <v>345</v>
      </c>
      <c r="E135" s="20" t="s">
        <v>720</v>
      </c>
      <c r="F135" s="29" t="s">
        <v>128</v>
      </c>
      <c r="G135" s="20" t="s">
        <v>235</v>
      </c>
      <c r="H135" s="29" t="s">
        <v>721</v>
      </c>
      <c r="I135" s="29" t="s">
        <v>722</v>
      </c>
      <c r="J135" s="29" t="s">
        <v>189</v>
      </c>
    </row>
    <row r="136" spans="1:10" ht="27" x14ac:dyDescent="0.2">
      <c r="A136" s="41">
        <v>130</v>
      </c>
      <c r="B136" s="29" t="s">
        <v>726</v>
      </c>
      <c r="C136" s="29" t="s">
        <v>578</v>
      </c>
      <c r="D136" s="29" t="s">
        <v>349</v>
      </c>
      <c r="E136" s="20" t="s">
        <v>727</v>
      </c>
      <c r="F136" s="29" t="s">
        <v>127</v>
      </c>
      <c r="G136" s="20" t="s">
        <v>235</v>
      </c>
      <c r="H136" s="29" t="s">
        <v>728</v>
      </c>
      <c r="I136" s="29" t="s">
        <v>729</v>
      </c>
      <c r="J136" s="29" t="s">
        <v>189</v>
      </c>
    </row>
    <row r="137" spans="1:10" ht="27" x14ac:dyDescent="0.2">
      <c r="A137" s="41">
        <v>131</v>
      </c>
      <c r="B137" s="29" t="s">
        <v>710</v>
      </c>
      <c r="C137" s="29" t="s">
        <v>306</v>
      </c>
      <c r="D137" s="29" t="s">
        <v>711</v>
      </c>
      <c r="E137" s="20" t="s">
        <v>712</v>
      </c>
      <c r="F137" s="29" t="s">
        <v>128</v>
      </c>
      <c r="G137" s="20" t="s">
        <v>235</v>
      </c>
      <c r="H137" s="29" t="s">
        <v>713</v>
      </c>
      <c r="I137" s="29" t="s">
        <v>714</v>
      </c>
      <c r="J137" s="29" t="s">
        <v>189</v>
      </c>
    </row>
    <row r="138" spans="1:10" ht="27" x14ac:dyDescent="0.2">
      <c r="A138" s="41">
        <v>132</v>
      </c>
      <c r="B138" s="29" t="s">
        <v>730</v>
      </c>
      <c r="C138" s="29" t="s">
        <v>731</v>
      </c>
      <c r="D138" s="29" t="s">
        <v>66</v>
      </c>
      <c r="E138" s="36" t="s">
        <v>732</v>
      </c>
      <c r="F138" s="22" t="s">
        <v>128</v>
      </c>
      <c r="G138" s="20" t="s">
        <v>235</v>
      </c>
      <c r="H138" s="29" t="s">
        <v>733</v>
      </c>
      <c r="I138" s="29" t="s">
        <v>734</v>
      </c>
      <c r="J138" s="29" t="s">
        <v>189</v>
      </c>
    </row>
    <row r="139" spans="1:10" ht="27" x14ac:dyDescent="0.2">
      <c r="A139" s="41">
        <v>133</v>
      </c>
      <c r="B139" s="29" t="s">
        <v>735</v>
      </c>
      <c r="C139" s="29" t="s">
        <v>121</v>
      </c>
      <c r="D139" s="29" t="s">
        <v>574</v>
      </c>
      <c r="E139" s="36" t="s">
        <v>736</v>
      </c>
      <c r="F139" s="22" t="s">
        <v>127</v>
      </c>
      <c r="G139" s="20" t="s">
        <v>235</v>
      </c>
      <c r="H139" s="29" t="s">
        <v>737</v>
      </c>
      <c r="I139" s="29" t="s">
        <v>738</v>
      </c>
      <c r="J139" s="29" t="s">
        <v>824</v>
      </c>
    </row>
    <row r="140" spans="1:10" ht="40.5" x14ac:dyDescent="0.2">
      <c r="A140" s="41">
        <v>134</v>
      </c>
      <c r="B140" s="29" t="s">
        <v>739</v>
      </c>
      <c r="C140" s="29" t="s">
        <v>740</v>
      </c>
      <c r="D140" s="29" t="s">
        <v>741</v>
      </c>
      <c r="E140" s="36" t="s">
        <v>742</v>
      </c>
      <c r="F140" s="22" t="s">
        <v>127</v>
      </c>
      <c r="G140" s="20" t="s">
        <v>235</v>
      </c>
      <c r="H140" s="29" t="s">
        <v>743</v>
      </c>
      <c r="I140" s="29" t="s">
        <v>744</v>
      </c>
      <c r="J140" s="29" t="s">
        <v>189</v>
      </c>
    </row>
    <row r="141" spans="1:10" ht="40.5" x14ac:dyDescent="0.2">
      <c r="A141" s="41">
        <v>135</v>
      </c>
      <c r="B141" s="29" t="s">
        <v>745</v>
      </c>
      <c r="C141" s="29" t="s">
        <v>746</v>
      </c>
      <c r="D141" s="29" t="s">
        <v>657</v>
      </c>
      <c r="E141" s="36" t="s">
        <v>747</v>
      </c>
      <c r="F141" s="22" t="s">
        <v>127</v>
      </c>
      <c r="G141" s="20" t="s">
        <v>235</v>
      </c>
      <c r="H141" s="29" t="s">
        <v>748</v>
      </c>
      <c r="I141" s="29" t="s">
        <v>749</v>
      </c>
      <c r="J141" s="29" t="s">
        <v>189</v>
      </c>
    </row>
    <row r="142" spans="1:10" ht="40.5" x14ac:dyDescent="0.2">
      <c r="A142" s="41">
        <v>136</v>
      </c>
      <c r="B142" s="29" t="s">
        <v>751</v>
      </c>
      <c r="C142" s="29" t="s">
        <v>750</v>
      </c>
      <c r="D142" s="29" t="s">
        <v>752</v>
      </c>
      <c r="E142" s="36" t="s">
        <v>753</v>
      </c>
      <c r="F142" s="22" t="s">
        <v>128</v>
      </c>
      <c r="G142" s="20" t="s">
        <v>235</v>
      </c>
      <c r="H142" s="29" t="s">
        <v>754</v>
      </c>
      <c r="I142" s="29" t="s">
        <v>755</v>
      </c>
      <c r="J142" s="29" t="s">
        <v>852</v>
      </c>
    </row>
    <row r="143" spans="1:10" ht="27" x14ac:dyDescent="0.2">
      <c r="A143" s="41">
        <v>137</v>
      </c>
      <c r="B143" s="43" t="s">
        <v>81</v>
      </c>
      <c r="C143" s="44" t="s">
        <v>290</v>
      </c>
      <c r="D143" s="43" t="s">
        <v>335</v>
      </c>
      <c r="E143" s="20" t="s">
        <v>488</v>
      </c>
      <c r="F143" s="45" t="s">
        <v>127</v>
      </c>
      <c r="G143" s="46" t="s">
        <v>239</v>
      </c>
      <c r="H143" s="43" t="s">
        <v>336</v>
      </c>
      <c r="I143" s="23" t="s">
        <v>337</v>
      </c>
      <c r="J143" s="26" t="s">
        <v>189</v>
      </c>
    </row>
    <row r="144" spans="1:10" ht="27" x14ac:dyDescent="0.2">
      <c r="A144" s="41">
        <v>138</v>
      </c>
      <c r="B144" s="29" t="s">
        <v>774</v>
      </c>
      <c r="C144" s="29" t="s">
        <v>70</v>
      </c>
      <c r="D144" s="29" t="s">
        <v>790</v>
      </c>
      <c r="E144" s="20" t="s">
        <v>791</v>
      </c>
      <c r="F144" s="22" t="s">
        <v>127</v>
      </c>
      <c r="G144" s="16" t="s">
        <v>235</v>
      </c>
      <c r="H144" s="29" t="s">
        <v>792</v>
      </c>
      <c r="I144" s="29" t="s">
        <v>793</v>
      </c>
      <c r="J144" s="29" t="s">
        <v>189</v>
      </c>
    </row>
    <row r="145" spans="1:10" ht="27" x14ac:dyDescent="0.2">
      <c r="A145" s="41">
        <v>139</v>
      </c>
      <c r="B145" s="29" t="s">
        <v>794</v>
      </c>
      <c r="C145" s="29" t="s">
        <v>319</v>
      </c>
      <c r="D145" s="29" t="s">
        <v>608</v>
      </c>
      <c r="E145" s="36" t="s">
        <v>872</v>
      </c>
      <c r="F145" s="22" t="s">
        <v>127</v>
      </c>
      <c r="G145" s="20" t="s">
        <v>235</v>
      </c>
      <c r="H145" s="29" t="s">
        <v>795</v>
      </c>
      <c r="I145" s="29" t="s">
        <v>796</v>
      </c>
      <c r="J145" s="29" t="s">
        <v>189</v>
      </c>
    </row>
    <row r="146" spans="1:10" ht="27" x14ac:dyDescent="0.2">
      <c r="A146" s="41">
        <v>140</v>
      </c>
      <c r="B146" s="29" t="s">
        <v>314</v>
      </c>
      <c r="C146" s="29" t="s">
        <v>769</v>
      </c>
      <c r="D146" s="29" t="s">
        <v>641</v>
      </c>
      <c r="E146" s="36" t="s">
        <v>871</v>
      </c>
      <c r="F146" s="22" t="s">
        <v>128</v>
      </c>
      <c r="G146" s="20" t="s">
        <v>235</v>
      </c>
      <c r="H146" s="29" t="s">
        <v>817</v>
      </c>
      <c r="I146" s="29" t="s">
        <v>788</v>
      </c>
      <c r="J146" s="29" t="s">
        <v>189</v>
      </c>
    </row>
    <row r="147" spans="1:10" ht="40.5" x14ac:dyDescent="0.2">
      <c r="A147" s="41">
        <v>141</v>
      </c>
      <c r="B147" s="29" t="s">
        <v>106</v>
      </c>
      <c r="C147" s="29" t="s">
        <v>770</v>
      </c>
      <c r="D147" s="29" t="s">
        <v>798</v>
      </c>
      <c r="E147" s="36" t="s">
        <v>870</v>
      </c>
      <c r="F147" s="22" t="s">
        <v>127</v>
      </c>
      <c r="G147" s="20" t="s">
        <v>235</v>
      </c>
      <c r="H147" s="29" t="s">
        <v>799</v>
      </c>
      <c r="I147" s="29" t="s">
        <v>800</v>
      </c>
      <c r="J147" s="29" t="s">
        <v>189</v>
      </c>
    </row>
    <row r="148" spans="1:10" ht="40.5" x14ac:dyDescent="0.2">
      <c r="A148" s="41">
        <v>142</v>
      </c>
      <c r="B148" s="29" t="s">
        <v>801</v>
      </c>
      <c r="C148" s="29" t="s">
        <v>771</v>
      </c>
      <c r="D148" s="29" t="s">
        <v>665</v>
      </c>
      <c r="E148" s="36" t="s">
        <v>869</v>
      </c>
      <c r="F148" s="22" t="s">
        <v>127</v>
      </c>
      <c r="G148" s="20" t="s">
        <v>235</v>
      </c>
      <c r="H148" s="29" t="s">
        <v>802</v>
      </c>
      <c r="I148" s="29" t="s">
        <v>803</v>
      </c>
      <c r="J148" s="29" t="s">
        <v>189</v>
      </c>
    </row>
    <row r="149" spans="1:10" ht="27" x14ac:dyDescent="0.2">
      <c r="A149" s="41">
        <v>143</v>
      </c>
      <c r="B149" s="29" t="s">
        <v>408</v>
      </c>
      <c r="C149" s="29" t="s">
        <v>772</v>
      </c>
      <c r="D149" s="29" t="s">
        <v>349</v>
      </c>
      <c r="E149" s="36" t="s">
        <v>868</v>
      </c>
      <c r="F149" s="22" t="s">
        <v>127</v>
      </c>
      <c r="G149" s="20" t="s">
        <v>235</v>
      </c>
      <c r="H149" s="29" t="s">
        <v>804</v>
      </c>
      <c r="I149" s="29" t="s">
        <v>805</v>
      </c>
      <c r="J149" s="29" t="s">
        <v>189</v>
      </c>
    </row>
    <row r="150" spans="1:10" ht="40.5" x14ac:dyDescent="0.2">
      <c r="A150" s="41">
        <v>144</v>
      </c>
      <c r="B150" s="29" t="s">
        <v>291</v>
      </c>
      <c r="C150" s="29" t="s">
        <v>47</v>
      </c>
      <c r="D150" s="29" t="s">
        <v>544</v>
      </c>
      <c r="E150" s="36" t="s">
        <v>867</v>
      </c>
      <c r="F150" s="22" t="s">
        <v>128</v>
      </c>
      <c r="G150" s="20" t="s">
        <v>235</v>
      </c>
      <c r="H150" s="29" t="s">
        <v>806</v>
      </c>
      <c r="I150" s="29" t="s">
        <v>807</v>
      </c>
      <c r="J150" s="29" t="s">
        <v>189</v>
      </c>
    </row>
    <row r="151" spans="1:10" ht="27" x14ac:dyDescent="0.2">
      <c r="A151" s="48">
        <v>145</v>
      </c>
      <c r="B151" s="29" t="s">
        <v>73</v>
      </c>
      <c r="C151" s="29" t="s">
        <v>319</v>
      </c>
      <c r="D151" s="29" t="s">
        <v>342</v>
      </c>
      <c r="E151" s="20" t="s">
        <v>422</v>
      </c>
      <c r="F151" s="22" t="s">
        <v>127</v>
      </c>
      <c r="G151" s="20" t="s">
        <v>239</v>
      </c>
      <c r="H151" s="29" t="s">
        <v>423</v>
      </c>
      <c r="I151" s="29" t="s">
        <v>764</v>
      </c>
      <c r="J151" s="29" t="s">
        <v>829</v>
      </c>
    </row>
    <row r="152" spans="1:10" ht="27" x14ac:dyDescent="0.2">
      <c r="A152" s="41">
        <v>146</v>
      </c>
      <c r="B152" s="29" t="s">
        <v>775</v>
      </c>
      <c r="C152" s="29" t="s">
        <v>776</v>
      </c>
      <c r="D152" s="29" t="s">
        <v>100</v>
      </c>
      <c r="E152" s="36" t="s">
        <v>873</v>
      </c>
      <c r="F152" s="22" t="s">
        <v>128</v>
      </c>
      <c r="G152" s="20" t="s">
        <v>235</v>
      </c>
      <c r="H152" s="29" t="s">
        <v>810</v>
      </c>
      <c r="I152" s="29" t="s">
        <v>811</v>
      </c>
      <c r="J152" s="29" t="s">
        <v>854</v>
      </c>
    </row>
    <row r="153" spans="1:10" ht="27" x14ac:dyDescent="0.2">
      <c r="A153" s="41">
        <v>147</v>
      </c>
      <c r="B153" s="29" t="s">
        <v>120</v>
      </c>
      <c r="C153" s="29" t="s">
        <v>121</v>
      </c>
      <c r="D153" s="29" t="s">
        <v>122</v>
      </c>
      <c r="E153" s="20" t="s">
        <v>223</v>
      </c>
      <c r="F153" s="22" t="s">
        <v>127</v>
      </c>
      <c r="G153" s="16" t="s">
        <v>125</v>
      </c>
      <c r="H153" s="29" t="s">
        <v>144</v>
      </c>
      <c r="I153" s="29" t="s">
        <v>173</v>
      </c>
      <c r="J153" s="29" t="s">
        <v>196</v>
      </c>
    </row>
    <row r="154" spans="1:10" ht="40.5" x14ac:dyDescent="0.2">
      <c r="A154" s="41">
        <v>148</v>
      </c>
      <c r="B154" s="29" t="s">
        <v>640</v>
      </c>
      <c r="C154" s="29" t="s">
        <v>611</v>
      </c>
      <c r="D154" s="29" t="s">
        <v>756</v>
      </c>
      <c r="E154" s="36" t="s">
        <v>757</v>
      </c>
      <c r="F154" s="22" t="s">
        <v>127</v>
      </c>
      <c r="G154" s="20" t="s">
        <v>235</v>
      </c>
      <c r="H154" s="29" t="s">
        <v>758</v>
      </c>
      <c r="I154" s="29" t="s">
        <v>759</v>
      </c>
      <c r="J154" s="47" t="s">
        <v>858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29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54</v>
      </c>
      <c r="B6" s="7">
        <v>1</v>
      </c>
      <c r="C6" s="13" t="str">
        <f>VLOOKUP($A6,'համապետական I մաս'!$A$6:$J$154,2,FALSE)</f>
        <v>Բաղդասարյան</v>
      </c>
      <c r="D6" s="13" t="str">
        <f>VLOOKUP($A6,'համապետական I մաս'!$A$6:$J$154,3,FALSE)</f>
        <v>Գայանե</v>
      </c>
      <c r="E6" s="13" t="str">
        <f>VLOOKUP($A6,'համապետական I մաս'!$A$6:$J$154,4,FALSE)</f>
        <v>Հրաչիկի</v>
      </c>
      <c r="F6" s="13" t="str">
        <f>VLOOKUP($A6,'համապետական I մաս'!$A$6:$J$154,5,FALSE)</f>
        <v>02.04.1974</v>
      </c>
      <c r="G6" s="13" t="str">
        <f>VLOOKUP($A6,'համապետական I մաս'!$A$6:$J$154,6,FALSE)</f>
        <v>իգ</v>
      </c>
      <c r="H6" s="13" t="str">
        <f>VLOOKUP($A6,'համապետական I մաս'!$A$6:$J$154,7,FALSE)</f>
        <v>«Ժառանգություն»</v>
      </c>
      <c r="I6" s="13" t="str">
        <f>VLOOKUP($A6,'համապետական I մաս'!$A$6:$J$154,8,FALSE)</f>
        <v>AN 0348199</v>
      </c>
      <c r="J6" s="13" t="str">
        <f>VLOOKUP($A6,'համապետական I մաս'!$A$6:$J$154,9,FALSE)</f>
        <v>ք. Գյումրի , Գորկու 22</v>
      </c>
      <c r="K6" s="13" t="str">
        <f>VLOOKUP($A6,'համապետական I մաս'!$A$6:$J$154,10,FALSE)</f>
        <v xml:space="preserve">«Գյումրու» Բժշկական կենտրոն, կլինիկական հոգեբան </v>
      </c>
    </row>
    <row r="7" spans="1:11" ht="27" x14ac:dyDescent="0.2">
      <c r="A7" s="15">
        <v>86</v>
      </c>
      <c r="B7" s="7">
        <v>2</v>
      </c>
      <c r="C7" s="13" t="str">
        <f>VLOOKUP($A7,'համապետական I մաս'!$A$6:$J$154,2,FALSE)</f>
        <v xml:space="preserve">Գևորգյան </v>
      </c>
      <c r="D7" s="13" t="str">
        <f>VLOOKUP($A7,'համապետական I մաս'!$A$6:$J$154,3,FALSE)</f>
        <v>Տիգրան</v>
      </c>
      <c r="E7" s="13" t="str">
        <f>VLOOKUP($A7,'համապետական I մաս'!$A$6:$J$154,4,FALSE)</f>
        <v>Գարուշի</v>
      </c>
      <c r="F7" s="13" t="str">
        <f>VLOOKUP($A7,'համապետական I մաս'!$A$6:$J$154,5,FALSE)</f>
        <v>23.04.1968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002503514</v>
      </c>
      <c r="J7" s="13" t="str">
        <f>VLOOKUP($A7,'համապետական I մաս'!$A$6:$J$154,9,FALSE)</f>
        <v>Գեղարքունիքի մարզ, գ.Լճափ</v>
      </c>
      <c r="K7" s="13" t="str">
        <f>VLOOKUP($A7,'համապետական I մաս'!$A$6:$J$154,10,FALSE)</f>
        <v xml:space="preserve">Չի աշխատում </v>
      </c>
    </row>
    <row r="8" spans="1:11" ht="27" x14ac:dyDescent="0.2">
      <c r="A8" s="15">
        <v>87</v>
      </c>
      <c r="B8" s="7">
        <v>3</v>
      </c>
      <c r="C8" s="13" t="str">
        <f>VLOOKUP($A8,'համապետական I մաս'!$A$6:$J$154,2,FALSE)</f>
        <v>Իսրայելյան</v>
      </c>
      <c r="D8" s="13" t="str">
        <f>VLOOKUP($A8,'համապետական I մաս'!$A$6:$J$154,3,FALSE)</f>
        <v>Տիգրանիկ</v>
      </c>
      <c r="E8" s="13" t="str">
        <f>VLOOKUP($A8,'համապետական I մաս'!$A$6:$J$154,4,FALSE)</f>
        <v>Մերուժանի</v>
      </c>
      <c r="F8" s="13" t="str">
        <f>VLOOKUP($A8,'համապետական I մաս'!$A$6:$J$154,5,FALSE)</f>
        <v>22.04.1971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AP0595445</v>
      </c>
      <c r="J8" s="13" t="str">
        <f>VLOOKUP($A8,'համապետական I մաս'!$A$6:$J$154,9,FALSE)</f>
        <v>գ. Կարմիրգյուղ Ե. Չարենցի տ. 10</v>
      </c>
      <c r="K8" s="13" t="str">
        <f>VLOOKUP($A8,'համապետական I մաս'!$A$6:$J$154,10,FALSE)</f>
        <v xml:space="preserve">Չի աշխատում </v>
      </c>
    </row>
    <row r="9" spans="1:11" ht="81" x14ac:dyDescent="0.2">
      <c r="A9" s="15">
        <v>14</v>
      </c>
      <c r="B9" s="7">
        <v>4</v>
      </c>
      <c r="C9" s="13" t="str">
        <f>VLOOKUP($A9,'համապետական I մաս'!$A$6:$J$154,2,FALSE)</f>
        <v>Պողոսյան</v>
      </c>
      <c r="D9" s="13" t="str">
        <f>VLOOKUP($A9,'համապետական I մաս'!$A$6:$J$154,3,FALSE)</f>
        <v>Աղվան</v>
      </c>
      <c r="E9" s="13" t="str">
        <f>VLOOKUP($A9,'համապետական I մաս'!$A$6:$J$154,4,FALSE)</f>
        <v>Վահեի</v>
      </c>
      <c r="F9" s="13" t="str">
        <f>VLOOKUP($A9,'համապետական I մաս'!$A$6:$J$154,5,FALSE)</f>
        <v>19.09.1988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AG0440943</v>
      </c>
      <c r="J9" s="13" t="str">
        <f>VLOOKUP($A9,'համապետական I մաս'!$A$6:$J$154,9,FALSE)</f>
        <v>Մարտունու շրջ., գյուղ Ծակքար, 7փ., 12 տուն</v>
      </c>
      <c r="K9" s="13" t="str">
        <f>VLOOKUP($A9,'համապետական I մաս'!$A$6:$J$154,10,FALSE)</f>
        <v>Երիտասարդների կողքին երիտասարդական շարժման նախագահ, «Համախմբում» կուսակցության խորհրդի անդամ, երիտասարդական միության նախագահ</v>
      </c>
    </row>
    <row r="10" spans="1:11" ht="27" x14ac:dyDescent="0.2">
      <c r="A10" s="15">
        <v>73</v>
      </c>
      <c r="B10" s="7">
        <v>5</v>
      </c>
      <c r="C10" s="13" t="str">
        <f>VLOOKUP($A10,'համապետական I մաս'!$A$6:$J$154,2,FALSE)</f>
        <v>Հարությունյան</v>
      </c>
      <c r="D10" s="13" t="str">
        <f>VLOOKUP($A10,'համապետական I մաս'!$A$6:$J$154,3,FALSE)</f>
        <v>Կարինե</v>
      </c>
      <c r="E10" s="13" t="str">
        <f>VLOOKUP($A10,'համապետական I մաս'!$A$6:$J$154,4,FALSE)</f>
        <v>Գառնիկի</v>
      </c>
      <c r="F10" s="13" t="str">
        <f>VLOOKUP($A10,'համապետական I մաս'!$A$6:$J$154,5,FALSE)</f>
        <v>30.01.1965</v>
      </c>
      <c r="G10" s="13" t="str">
        <f>VLOOKUP($A10,'համապետական I մաս'!$A$6:$J$154,6,FALSE)</f>
        <v>իգ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AK0229406</v>
      </c>
      <c r="J10" s="13" t="str">
        <f>VLOOKUP($A10,'համապետական I մաս'!$A$6:$J$154,9,FALSE)</f>
        <v>Մարտունի, Երևանյան փ. տուն 90</v>
      </c>
      <c r="K10" s="13" t="str">
        <f>VLOOKUP($A10,'համապետական I մաս'!$A$6:$J$154,10,FALSE)</f>
        <v xml:space="preserve">Չի աշխատում </v>
      </c>
    </row>
    <row r="11" spans="1:11" ht="27" x14ac:dyDescent="0.2">
      <c r="A11" s="15">
        <v>138</v>
      </c>
      <c r="B11" s="7">
        <v>6</v>
      </c>
      <c r="C11" s="13" t="str">
        <f>VLOOKUP($A11,'համապետական I մաս'!$A$6:$J$154,2,FALSE)</f>
        <v>Մկրտչյան</v>
      </c>
      <c r="D11" s="13" t="str">
        <f>VLOOKUP($A11,'համապետական I մաս'!$A$6:$J$154,3,FALSE)</f>
        <v>Անդրանիկ</v>
      </c>
      <c r="E11" s="13" t="str">
        <f>VLOOKUP($A11,'համապետական I մաս'!$A$6:$J$154,4,FALSE)</f>
        <v>Սամվելի</v>
      </c>
      <c r="F11" s="13" t="str">
        <f>VLOOKUP($A11,'համապետական I մաս'!$A$6:$J$154,5,FALSE)</f>
        <v>30.06.1989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AH 0206824</v>
      </c>
      <c r="J11" s="13" t="str">
        <f>VLOOKUP($A11,'համապետական I մաս'!$A$6:$J$154,9,FALSE)</f>
        <v>ք.Վարդենիս, Երևանյան փ., տուն 1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5">
        <v>90</v>
      </c>
      <c r="B12" s="7">
        <v>7</v>
      </c>
      <c r="C12" s="13" t="str">
        <f>VLOOKUP($A12,'համապետական I մաս'!$A$6:$J$154,2,FALSE)</f>
        <v>Մելքոնյան</v>
      </c>
      <c r="D12" s="13" t="str">
        <f>VLOOKUP($A12,'համապետական I մաս'!$A$6:$J$154,3,FALSE)</f>
        <v>Գուրգեն</v>
      </c>
      <c r="E12" s="13" t="str">
        <f>VLOOKUP($A12,'համապետական I մաս'!$A$6:$J$154,4,FALSE)</f>
        <v>Գառնիկի</v>
      </c>
      <c r="F12" s="13" t="str">
        <f>VLOOKUP($A12,'համապետական I մաս'!$A$6:$J$154,5,FALSE)</f>
        <v>10.04.1957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անկուսակցական</v>
      </c>
      <c r="I12" s="13" t="str">
        <f>VLOOKUP($A12,'համապետական I մաս'!$A$6:$J$154,8,FALSE)</f>
        <v>AM0500000</v>
      </c>
      <c r="J12" s="13" t="str">
        <f>VLOOKUP($A12,'համապետական I մաս'!$A$6:$J$154,9,FALSE)</f>
        <v>ք. Երևան, Շերամի փ. 81շ., 25 բն</v>
      </c>
      <c r="K12" s="13" t="str">
        <f>VLOOKUP($A12,'համապետական I մաս'!$A$6:$J$154,10,FALSE)</f>
        <v>Ազատամարտիկների միության անդամ</v>
      </c>
    </row>
    <row r="13" spans="1:11" ht="54" x14ac:dyDescent="0.2">
      <c r="A13" s="15">
        <v>83</v>
      </c>
      <c r="B13" s="7">
        <v>8</v>
      </c>
      <c r="C13" s="13" t="str">
        <f>VLOOKUP($A13,'համապետական I մաս'!$A$6:$J$154,2,FALSE)</f>
        <v>Մհերյան</v>
      </c>
      <c r="D13" s="13" t="str">
        <f>VLOOKUP($A13,'համապետական I մաս'!$A$6:$J$154,3,FALSE)</f>
        <v>Ռաշիդ</v>
      </c>
      <c r="E13" s="13" t="str">
        <f>VLOOKUP($A13,'համապետական I մաս'!$A$6:$J$154,4,FALSE)</f>
        <v>Հակոբի</v>
      </c>
      <c r="F13" s="13" t="str">
        <f>VLOOKUP($A13,'համապետական I մաս'!$A$6:$J$154,5,FALSE)</f>
        <v>27.05.1952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AH0525874</v>
      </c>
      <c r="J13" s="13" t="str">
        <f>VLOOKUP($A13,'համապետական I մաս'!$A$6:$J$154,9,FALSE)</f>
        <v>Մարտունի, փ. Գարեգին նաժդեհ, տուն 13</v>
      </c>
      <c r="K13" s="13" t="str">
        <f>VLOOKUP($A13,'համապետական I մաս'!$A$6:$J$154,10,FALSE)</f>
        <v>Գեղարքունիքի մարզի հուշարձանների պահպանության մարզային ծառայություն, պահապան</v>
      </c>
    </row>
    <row r="14" spans="1:11" ht="40.5" x14ac:dyDescent="0.2">
      <c r="A14" s="15">
        <v>94</v>
      </c>
      <c r="B14" s="7">
        <v>9</v>
      </c>
      <c r="C14" s="13" t="str">
        <f>VLOOKUP($A14,'համապետական I մաս'!$A$6:$J$154,2,FALSE)</f>
        <v>Ռուբենյան</v>
      </c>
      <c r="D14" s="13" t="str">
        <f>VLOOKUP($A14,'համապետական I մաս'!$A$6:$J$154,3,FALSE)</f>
        <v>Աբրահամ</v>
      </c>
      <c r="E14" s="13" t="str">
        <f>VLOOKUP($A14,'համապետական I մաս'!$A$6:$J$154,4,FALSE)</f>
        <v>Վարդգեսի</v>
      </c>
      <c r="F14" s="13" t="str">
        <f>VLOOKUP($A14,'համապետական I մաս'!$A$6:$J$154,5,FALSE)</f>
        <v>22.08.1968</v>
      </c>
      <c r="G14" s="13" t="str">
        <f>VLOOKUP($A14,'համապետական I մաս'!$A$6:$J$154,6,FALSE)</f>
        <v>ար</v>
      </c>
      <c r="H14" s="13" t="str">
        <f>VLOOKUP($A14,'համապետական I մաս'!$A$6:$J$154,7,FALSE)</f>
        <v>«Համախմբում»</v>
      </c>
      <c r="I14" s="13" t="str">
        <f>VLOOKUP($A14,'համապետական I մաս'!$A$6:$J$154,8,FALSE)</f>
        <v>AR0219567</v>
      </c>
      <c r="J14" s="13" t="str">
        <f>VLOOKUP($A14,'համապետական I մաս'!$A$6:$J$154,9,FALSE)</f>
        <v xml:space="preserve">Ք. Երևան, Արմեն Արմենակյան 1-ին նրբ. </v>
      </c>
      <c r="K14" s="13" t="str">
        <f>VLOOKUP($A14,'համապետական I մաս'!$A$6:$J$154,10,FALSE)</f>
        <v>ՎԻՊ ԴԵՆՏ ատամնաբուժական կենտրոն, տնօրեն</v>
      </c>
    </row>
    <row r="15" spans="1:11" ht="27" x14ac:dyDescent="0.2">
      <c r="A15" s="15">
        <v>36</v>
      </c>
      <c r="B15" s="7">
        <v>10</v>
      </c>
      <c r="C15" s="13" t="str">
        <f>VLOOKUP($A15,'համապետական I մաս'!$A$6:$J$154,2,FALSE)</f>
        <v>Սայադյան</v>
      </c>
      <c r="D15" s="13" t="str">
        <f>VLOOKUP($A15,'համապետական I մաս'!$A$6:$J$154,3,FALSE)</f>
        <v>Մամիկոն</v>
      </c>
      <c r="E15" s="13" t="str">
        <f>VLOOKUP($A15,'համապետական I մաս'!$A$6:$J$154,4,FALSE)</f>
        <v>Ժորայի</v>
      </c>
      <c r="F15" s="13" t="str">
        <f>VLOOKUP($A15,'համապետական I մաս'!$A$6:$J$154,5,FALSE)</f>
        <v>10.03.1966</v>
      </c>
      <c r="G15" s="13" t="str">
        <f>VLOOKUP($A15,'համապետական I մաս'!$A$6:$J$154,6,FALSE)</f>
        <v>ար</v>
      </c>
      <c r="H15" s="13" t="str">
        <f>VLOOKUP($A15,'համապետական I մաս'!$A$6:$J$154,7,FALSE)</f>
        <v>«Ժառանգություն»</v>
      </c>
      <c r="I15" s="13" t="str">
        <f>VLOOKUP($A15,'համապետական I մաս'!$A$6:$J$154,8,FALSE)</f>
        <v>AN 0755596</v>
      </c>
      <c r="J15" s="13" t="str">
        <f>VLOOKUP($A15,'համապետական I մաս'!$A$6:$J$154,9,FALSE)</f>
        <v>ք. Գավառ, Սիմոն Մակվեցյան փող., տուն 11</v>
      </c>
      <c r="K15" s="13" t="str">
        <f>VLOOKUP($A15,'համապետական I մաս'!$A$6:$J$154,10,FALSE)</f>
        <v>գ. Նորադուզի թիվ 2 միջնակարգ դպրոց, ուսուցիչ</v>
      </c>
    </row>
    <row r="16" spans="1:11" ht="27" x14ac:dyDescent="0.2">
      <c r="A16" s="15">
        <v>91</v>
      </c>
      <c r="B16" s="7">
        <v>11</v>
      </c>
      <c r="C16" s="13" t="str">
        <f>VLOOKUP($A16,'համապետական I մաս'!$A$6:$J$154,2,FALSE)</f>
        <v>Սարգսյան</v>
      </c>
      <c r="D16" s="13" t="str">
        <f>VLOOKUP($A16,'համապետական I մաս'!$A$6:$J$154,3,FALSE)</f>
        <v>Սոս</v>
      </c>
      <c r="E16" s="13" t="str">
        <f>VLOOKUP($A16,'համապետական I մաս'!$A$6:$J$154,4,FALSE)</f>
        <v>Վովիկի</v>
      </c>
      <c r="F16" s="13" t="str">
        <f>VLOOKUP($A16,'համապետական I մաս'!$A$6:$J$154,5,FALSE)</f>
        <v>29.06.1985</v>
      </c>
      <c r="G16" s="13" t="str">
        <f>VLOOKUP($A16,'համապետական I մաս'!$A$6:$J$154,6,FALSE)</f>
        <v>ար</v>
      </c>
      <c r="H16" s="13" t="str">
        <f>VLOOKUP($A16,'համապետական I մաս'!$A$6:$J$154,7,FALSE)</f>
        <v>«Համախմբում»</v>
      </c>
      <c r="I16" s="13" t="str">
        <f>VLOOKUP($A16,'համապետական I մաս'!$A$6:$J$154,8,FALSE)</f>
        <v>AK0688695</v>
      </c>
      <c r="J16" s="13" t="str">
        <f>VLOOKUP($A16,'համապետական I մաս'!$A$6:$J$154,9,FALSE)</f>
        <v>Գեղարքունիք, գյուղ Դպրարակ, փ. 10</v>
      </c>
      <c r="K16" s="13" t="str">
        <f>VLOOKUP($A16,'համապետական I մաս'!$A$6:$J$154,10,FALSE)</f>
        <v xml:space="preserve">Չի աշխատում </v>
      </c>
    </row>
    <row r="17" spans="1:11" ht="27" x14ac:dyDescent="0.2">
      <c r="A17" s="15">
        <v>112</v>
      </c>
      <c r="B17" s="7">
        <v>12</v>
      </c>
      <c r="C17" s="13" t="str">
        <f>VLOOKUP($A17,'համապետական I մաս'!$A$6:$J$154,2,FALSE)</f>
        <v>Բունիաթյան</v>
      </c>
      <c r="D17" s="13" t="str">
        <f>VLOOKUP($A17,'համապետական I մաս'!$A$6:$J$154,3,FALSE)</f>
        <v>Վիկտորյա</v>
      </c>
      <c r="E17" s="13" t="str">
        <f>VLOOKUP($A17,'համապետական I մաս'!$A$6:$J$154,4,FALSE)</f>
        <v>Սերյոժայի</v>
      </c>
      <c r="F17" s="13" t="str">
        <f>VLOOKUP($A17,'համապետական I մաս'!$A$6:$J$154,5,FALSE)</f>
        <v>20.12.1952</v>
      </c>
      <c r="G17" s="13" t="str">
        <f>VLOOKUP($A17,'համապետական I մաս'!$A$6:$J$154,6,FALSE)</f>
        <v>իգ</v>
      </c>
      <c r="H17" s="13" t="str">
        <f>VLOOKUP($A17,'համապետական I մաս'!$A$6:$J$154,7,FALSE)</f>
        <v>«Համախմբում»</v>
      </c>
      <c r="I17" s="13" t="str">
        <f>VLOOKUP($A17,'համապետական I մաս'!$A$6:$J$154,8,FALSE)</f>
        <v>005515655</v>
      </c>
      <c r="J17" s="13" t="str">
        <f>VLOOKUP($A17,'համապետական I մաս'!$A$6:$J$154,9,FALSE)</f>
        <v>ք. Վանաձոր, Շիրակի խճ. 56շ., բն.21</v>
      </c>
      <c r="K17" s="13" t="str">
        <f>VLOOKUP($A17,'համապետական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30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99</v>
      </c>
      <c r="B6" s="7">
        <v>1</v>
      </c>
      <c r="C6" s="13" t="str">
        <f>VLOOKUP($A6,'համապետական I մաս'!$A$6:$J$154,2,FALSE)</f>
        <v>Աբրահամյան</v>
      </c>
      <c r="D6" s="13" t="str">
        <f>VLOOKUP($A6,'համապետական I մաս'!$A$6:$J$154,3,FALSE)</f>
        <v>Արծվիկ</v>
      </c>
      <c r="E6" s="13" t="str">
        <f>VLOOKUP($A6,'համապետական I մաս'!$A$6:$J$154,4,FALSE)</f>
        <v>Գուրգենի</v>
      </c>
      <c r="F6" s="13" t="str">
        <f>VLOOKUP($A6,'համապետական I մաս'!$A$6:$J$154,5,FALSE)</f>
        <v>10.08.1978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AM0376365</v>
      </c>
      <c r="J6" s="13" t="str">
        <f>VLOOKUP($A6,'համապետական I մաս'!$A$6:$J$154,9,FALSE)</f>
        <v>Լոռու մարզ, գ. Ղուրսալի, 5-րդ փ. 1-ին նրբ. Տուն 1</v>
      </c>
      <c r="K6" s="13" t="str">
        <f>VLOOKUP($A6,'համապետական I մաս'!$A$6:$J$154,10,FALSE)</f>
        <v>Անհատ ձեռնարակտեր</v>
      </c>
    </row>
    <row r="7" spans="1:11" ht="27" x14ac:dyDescent="0.2">
      <c r="A7" s="15">
        <v>102</v>
      </c>
      <c r="B7" s="7">
        <v>2</v>
      </c>
      <c r="C7" s="13" t="str">
        <f>VLOOKUP($A7,'համապետական I մաս'!$A$6:$J$154,2,FALSE)</f>
        <v>Դարբինյան</v>
      </c>
      <c r="D7" s="13" t="str">
        <f>VLOOKUP($A7,'համապետական I մաս'!$A$6:$J$154,3,FALSE)</f>
        <v>Վիկտր</v>
      </c>
      <c r="E7" s="13" t="str">
        <f>VLOOKUP($A7,'համապետական I մաս'!$A$6:$J$154,4,FALSE)</f>
        <v>Ալբերտի</v>
      </c>
      <c r="F7" s="13" t="str">
        <f>VLOOKUP($A7,'համապետական I մաս'!$A$6:$J$154,5,FALSE)</f>
        <v>04.02.1961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005079603</v>
      </c>
      <c r="J7" s="13" t="str">
        <f>VLOOKUP($A7,'համապետական I մաս'!$A$6:$J$154,9,FALSE)</f>
        <v>ք. Վանաձոր, Տովրոս 4 ձ., տ. 13</v>
      </c>
      <c r="K7" s="13" t="str">
        <f>VLOOKUP($A7,'համապետական I մաս'!$A$6:$J$154,10,FALSE)</f>
        <v>՛՛ԴԻԿՏԻՍ՛՛ ՍՊԸ տնօրեն</v>
      </c>
    </row>
    <row r="8" spans="1:11" ht="27" x14ac:dyDescent="0.2">
      <c r="A8" s="15">
        <v>120</v>
      </c>
      <c r="B8" s="7">
        <v>3</v>
      </c>
      <c r="C8" s="13" t="str">
        <f>VLOOKUP($A8,'համապետական I մաս'!$A$6:$J$154,2,FALSE)</f>
        <v>Զարգարյան</v>
      </c>
      <c r="D8" s="13" t="str">
        <f>VLOOKUP($A8,'համապետական I մաս'!$A$6:$J$154,3,FALSE)</f>
        <v>Լիլիթ</v>
      </c>
      <c r="E8" s="13" t="str">
        <f>VLOOKUP($A8,'համապետական I մաս'!$A$6:$J$154,4,FALSE)</f>
        <v>Սեյրանի</v>
      </c>
      <c r="F8" s="13" t="str">
        <f>VLOOKUP($A8,'համապետական I մաս'!$A$6:$J$154,5,FALSE)</f>
        <v>20.12.1982</v>
      </c>
      <c r="G8" s="13" t="str">
        <f>VLOOKUP($A8,'համապետական I մաս'!$A$6:$J$154,6,FALSE)</f>
        <v>իգ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000016709</v>
      </c>
      <c r="J8" s="13" t="str">
        <f>VLOOKUP($A8,'համապետական I մաս'!$A$6:$J$154,9,FALSE)</f>
        <v>ք.Վանաձոր, Նար Դոսի 2–րդ նրբ. Տուն 9</v>
      </c>
      <c r="K8" s="13" t="str">
        <f>VLOOKUP($A8,'համապետական I մաս'!$A$6:$J$154,10,FALSE)</f>
        <v xml:space="preserve">Չի աշխատում </v>
      </c>
    </row>
    <row r="9" spans="1:11" ht="40.5" x14ac:dyDescent="0.2">
      <c r="A9" s="15">
        <v>43</v>
      </c>
      <c r="B9" s="7">
        <v>4</v>
      </c>
      <c r="C9" s="13" t="str">
        <f>VLOOKUP($A9,'համապետական I մաս'!$A$6:$J$154,2,FALSE)</f>
        <v>Զաքարյան</v>
      </c>
      <c r="D9" s="13" t="str">
        <f>VLOOKUP($A9,'համապետական I մաս'!$A$6:$J$154,3,FALSE)</f>
        <v>Կորյուն</v>
      </c>
      <c r="E9" s="13" t="str">
        <f>VLOOKUP($A9,'համապետական I մաս'!$A$6:$J$154,4,FALSE)</f>
        <v>Ռուբենի</v>
      </c>
      <c r="F9" s="13" t="str">
        <f>VLOOKUP($A9,'համապետական I մաս'!$A$6:$J$154,5,FALSE)</f>
        <v>06.08.1942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AK0511572</v>
      </c>
      <c r="J9" s="13" t="str">
        <f>VLOOKUP($A9,'համապետական I մաս'!$A$6:$J$154,9,FALSE)</f>
        <v>ք. Սպիտակ, Թորոսյան փ. 18Ա/4</v>
      </c>
      <c r="K9" s="13" t="str">
        <f>VLOOKUP($A9,'համապետական I մաս'!$A$6:$J$154,10,FALSE)</f>
        <v xml:space="preserve">՛՛Համախմբում՛՛ Սպիտակի տարածքային կառույցի ղեկավար </v>
      </c>
    </row>
    <row r="10" spans="1:11" ht="40.5" x14ac:dyDescent="0.2">
      <c r="A10" s="15">
        <v>22</v>
      </c>
      <c r="B10" s="7">
        <v>5</v>
      </c>
      <c r="C10" s="13" t="str">
        <f>VLOOKUP($A10,'համապետական I մաս'!$A$6:$J$154,2,FALSE)</f>
        <v>Ղույումչյան</v>
      </c>
      <c r="D10" s="13" t="str">
        <f>VLOOKUP($A10,'համապետական I մաս'!$A$6:$J$154,3,FALSE)</f>
        <v>Վահան</v>
      </c>
      <c r="E10" s="13" t="str">
        <f>VLOOKUP($A10,'համապետական I մաս'!$A$6:$J$154,4,FALSE)</f>
        <v>Գարեգնի</v>
      </c>
      <c r="F10" s="13" t="str">
        <f>VLOOKUP($A10,'համապետական I մաս'!$A$6:$J$154,5,FALSE)</f>
        <v>04.08.1965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AH0673972</v>
      </c>
      <c r="J10" s="13" t="str">
        <f>VLOOKUP($A10,'համապետական I մաս'!$A$6:$J$154,9,FALSE)</f>
        <v>Գուգարքի շրջ., գյուղ Դարպաս 1-ին փող. Տուն 3</v>
      </c>
      <c r="K10" s="13" t="str">
        <f>VLOOKUP($A10,'համապետական I մաս'!$A$6:$J$154,10,FALSE)</f>
        <v>Վանաձորի պետական համալսարան, դասախոս, դոցենտ</v>
      </c>
    </row>
    <row r="11" spans="1:11" ht="27" x14ac:dyDescent="0.2">
      <c r="A11" s="15">
        <v>69</v>
      </c>
      <c r="B11" s="7">
        <v>6</v>
      </c>
      <c r="C11" s="13" t="str">
        <f>VLOOKUP($A11,'համապետական I մաս'!$A$6:$J$154,2,FALSE)</f>
        <v>Մարգարյան</v>
      </c>
      <c r="D11" s="13" t="str">
        <f>VLOOKUP($A11,'համապետական I մաս'!$A$6:$J$154,3,FALSE)</f>
        <v>Կարինե</v>
      </c>
      <c r="E11" s="13" t="str">
        <f>VLOOKUP($A11,'համապետական I մաս'!$A$6:$J$154,4,FALSE)</f>
        <v>Ռաֆիկի</v>
      </c>
      <c r="F11" s="13" t="str">
        <f>VLOOKUP($A11,'համապետական I մաս'!$A$6:$J$154,5,FALSE)</f>
        <v>15.04.1987</v>
      </c>
      <c r="G11" s="13" t="str">
        <f>VLOOKUP($A11,'համապետական I մաս'!$A$6:$J$154,6,FALSE)</f>
        <v>իգ</v>
      </c>
      <c r="H11" s="13" t="str">
        <f>VLOOKUP($A11,'համապետական I մաս'!$A$6:$J$154,7,FALSE)</f>
        <v>Անկուսակցական</v>
      </c>
      <c r="I11" s="13" t="str">
        <f>VLOOKUP($A11,'համապետական I մաս'!$A$6:$J$154,8,FALSE)</f>
        <v>AM0877611</v>
      </c>
      <c r="J11" s="13" t="str">
        <f>VLOOKUP($A11,'համապետական I մաս'!$A$6:$J$154,9,FALSE)</f>
        <v>ք.Վանաձոր, Տարոն 4-րդ թաղ, քոթեջ 47 վ/2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5">
        <v>96</v>
      </c>
      <c r="B12" s="7">
        <v>7</v>
      </c>
      <c r="C12" s="13" t="str">
        <f>VLOOKUP($A12,'համապետական I մաս'!$A$6:$J$154,2,FALSE)</f>
        <v>Միրզոյան</v>
      </c>
      <c r="D12" s="13" t="str">
        <f>VLOOKUP($A12,'համապետական I մաս'!$A$6:$J$154,3,FALSE)</f>
        <v>Արտակ</v>
      </c>
      <c r="E12" s="13" t="str">
        <f>VLOOKUP($A12,'համապետական I մաս'!$A$6:$J$154,4,FALSE)</f>
        <v>Ռուբենի</v>
      </c>
      <c r="F12" s="13" t="str">
        <f>VLOOKUP($A12,'համապետական I մաս'!$A$6:$J$154,5,FALSE)</f>
        <v>13.08.1972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AM0320943</v>
      </c>
      <c r="J12" s="13" t="str">
        <f>VLOOKUP($A12,'համապետական I մաս'!$A$6:$J$154,9,FALSE)</f>
        <v>ք. Ստեփանավան, Խորենացու 47</v>
      </c>
      <c r="K12" s="13" t="str">
        <f>VLOOKUP($A12,'համապետական I մաս'!$A$6:$J$154,10,FALSE)</f>
        <v xml:space="preserve">Չի աշխատում </v>
      </c>
    </row>
    <row r="13" spans="1:11" ht="27" x14ac:dyDescent="0.2">
      <c r="A13" s="15">
        <v>98</v>
      </c>
      <c r="B13" s="7">
        <v>8</v>
      </c>
      <c r="C13" s="13" t="str">
        <f>VLOOKUP($A13,'համապետական I մաս'!$A$6:$J$154,2,FALSE)</f>
        <v>Պապյան</v>
      </c>
      <c r="D13" s="13" t="str">
        <f>VLOOKUP($A13,'համապետական I մաս'!$A$6:$J$154,3,FALSE)</f>
        <v>Արմեն</v>
      </c>
      <c r="E13" s="13" t="str">
        <f>VLOOKUP($A13,'համապետական I մաս'!$A$6:$J$154,4,FALSE)</f>
        <v>Արամի</v>
      </c>
      <c r="F13" s="13" t="str">
        <f>VLOOKUP($A13,'համապետական I մաս'!$A$6:$J$154,5,FALSE)</f>
        <v>10.04.1946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AG0262583</v>
      </c>
      <c r="J13" s="13" t="str">
        <f>VLOOKUP($A13,'համապետական I մաս'!$A$6:$J$154,9,FALSE)</f>
        <v>ք. Ալավերդի, Ս. Սարահարթ 2/5-48</v>
      </c>
      <c r="K13" s="13" t="str">
        <f>VLOOKUP($A13,'համապետական I մաս'!$A$6:$J$154,10,FALSE)</f>
        <v>Մեծ Պառնիի հիվանդանոց, բժիշկ</v>
      </c>
    </row>
    <row r="14" spans="1:11" ht="27" x14ac:dyDescent="0.2">
      <c r="A14" s="15">
        <v>10</v>
      </c>
      <c r="B14" s="7">
        <v>9</v>
      </c>
      <c r="C14" s="13" t="str">
        <f>VLOOKUP($A14,'համապետական I մաս'!$A$6:$J$154,2,FALSE)</f>
        <v xml:space="preserve">Սահակյան </v>
      </c>
      <c r="D14" s="13" t="str">
        <f>VLOOKUP($A14,'համապետական I մաս'!$A$6:$J$154,3,FALSE)</f>
        <v>Գառնիկ</v>
      </c>
      <c r="E14" s="13" t="str">
        <f>VLOOKUP($A14,'համապետական I մաս'!$A$6:$J$154,4,FALSE)</f>
        <v>Բենիկի</v>
      </c>
      <c r="F14" s="13" t="str">
        <f>VLOOKUP($A14,'համապետական I մաս'!$A$6:$J$154,5,FALSE)</f>
        <v>02.01.1957</v>
      </c>
      <c r="G14" s="13" t="str">
        <f>VLOOKUP($A14,'համապետական I մաս'!$A$6:$J$154,6,FALSE)</f>
        <v>ար</v>
      </c>
      <c r="H14" s="13" t="str">
        <f>VLOOKUP($A14,'համապետական I մաս'!$A$6:$J$154,7,FALSE)</f>
        <v>«Ժառանգություն»</v>
      </c>
      <c r="I14" s="13" t="str">
        <f>VLOOKUP($A14,'համապետական I մաս'!$A$6:$J$154,8,FALSE)</f>
        <v>AH0407704</v>
      </c>
      <c r="J14" s="13" t="str">
        <f>VLOOKUP($A14,'համապետական I մաս'!$A$6:$J$154,9,FALSE)</f>
        <v>ք. Վանաձոր, Ստ. Զորյան 79 շենք, բն.51</v>
      </c>
      <c r="K14" s="13" t="str">
        <f>VLOOKUP($A14,'համապետական I մաս'!$A$6:$J$154,10,FALSE)</f>
        <v>«ՍԶՆ» ՍՊԸ տնօրեն</v>
      </c>
    </row>
    <row r="15" spans="1:11" ht="27" x14ac:dyDescent="0.2">
      <c r="A15" s="15">
        <v>116</v>
      </c>
      <c r="B15" s="7">
        <v>10</v>
      </c>
      <c r="C15" s="13" t="str">
        <f>VLOOKUP($A15,'համապետական I մաս'!$A$6:$J$154,2,FALSE)</f>
        <v>Սահակյան</v>
      </c>
      <c r="D15" s="13" t="str">
        <f>VLOOKUP($A15,'համապետական I մաս'!$A$6:$J$154,3,FALSE)</f>
        <v>Սուսաննա</v>
      </c>
      <c r="E15" s="13" t="str">
        <f>VLOOKUP($A15,'համապետական I մաս'!$A$6:$J$154,4,FALSE)</f>
        <v>Զալիկոյի</v>
      </c>
      <c r="F15" s="13" t="str">
        <f>VLOOKUP($A15,'համապետական I մաս'!$A$6:$J$154,5,FALSE)</f>
        <v>27.04.1964</v>
      </c>
      <c r="G15" s="13" t="str">
        <f>VLOOKUP($A15,'համապետական I մաս'!$A$6:$J$154,6,FALSE)</f>
        <v>իգ</v>
      </c>
      <c r="H15" s="13" t="str">
        <f>VLOOKUP($A15,'համապետական I մաս'!$A$6:$J$154,7,FALSE)</f>
        <v>«Համախմբում»</v>
      </c>
      <c r="I15" s="13" t="str">
        <f>VLOOKUP($A15,'համապետական I մաս'!$A$6:$J$154,8,FALSE)</f>
        <v>AN0766701</v>
      </c>
      <c r="J15" s="13" t="str">
        <f>VLOOKUP($A15,'համապետական I մաս'!$A$6:$J$154,9,FALSE)</f>
        <v>ք. Սպիտակ, Շահինյան 4-րդ նրբ. Տուն 16</v>
      </c>
      <c r="K15" s="13" t="str">
        <f>VLOOKUP($A15,'համապետական I մաս'!$A$6:$J$154,10,FALSE)</f>
        <v>Սպիտակի խնամքի տուն, սոց աշխատող</v>
      </c>
    </row>
    <row r="16" spans="1:11" ht="27" x14ac:dyDescent="0.2">
      <c r="A16" s="15">
        <v>100</v>
      </c>
      <c r="B16" s="7">
        <v>11</v>
      </c>
      <c r="C16" s="13" t="str">
        <f>VLOOKUP($A16,'համապետական I մաս'!$A$6:$J$154,2,FALSE)</f>
        <v>Տոնոյան</v>
      </c>
      <c r="D16" s="13" t="str">
        <f>VLOOKUP($A16,'համապետական I մաս'!$A$6:$J$154,3,FALSE)</f>
        <v>Կարեն</v>
      </c>
      <c r="E16" s="13" t="str">
        <f>VLOOKUP($A16,'համապետական I մաս'!$A$6:$J$154,4,FALSE)</f>
        <v>Վլադիմիրի</v>
      </c>
      <c r="F16" s="13" t="str">
        <f>VLOOKUP($A16,'համապետական I մաս'!$A$6:$J$154,5,FALSE)</f>
        <v>18.04.1962</v>
      </c>
      <c r="G16" s="13" t="str">
        <f>VLOOKUP($A16,'համապետական I մաս'!$A$6:$J$154,6,FALSE)</f>
        <v>ար</v>
      </c>
      <c r="H16" s="13" t="str">
        <f>VLOOKUP($A16,'համապետական I մաս'!$A$6:$J$154,7,FALSE)</f>
        <v>«Համախմբում»</v>
      </c>
      <c r="I16" s="13" t="str">
        <f>VLOOKUP($A16,'համապետական I մաս'!$A$6:$J$154,8,FALSE)</f>
        <v>AM0477732</v>
      </c>
      <c r="J16" s="13" t="str">
        <f>VLOOKUP($A16,'համապետական I մաս'!$A$6:$J$154,9,FALSE)</f>
        <v>ք. Երևան, Մարգարյան նրբ. Շենք 3, բն. 313</v>
      </c>
      <c r="K16" s="13" t="str">
        <f>VLOOKUP($A16,'համապետական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31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109</v>
      </c>
      <c r="B6" s="7">
        <v>1</v>
      </c>
      <c r="C6" s="13" t="str">
        <f>VLOOKUP($A6,'համապետական I մաս'!$A$6:$J$154,2,FALSE)</f>
        <v>Ասլանյան</v>
      </c>
      <c r="D6" s="13" t="str">
        <f>VLOOKUP($A6,'համապետական I մաս'!$A$6:$J$154,3,FALSE)</f>
        <v>Հրայր</v>
      </c>
      <c r="E6" s="13" t="str">
        <f>VLOOKUP($A6,'համապետական I մաս'!$A$6:$J$154,4,FALSE)</f>
        <v>Գեղամի</v>
      </c>
      <c r="F6" s="13" t="str">
        <f>VLOOKUP($A6,'համապետական I մաս'!$A$6:$J$154,5,FALSE)</f>
        <v>15.02.1970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AK0464842</v>
      </c>
      <c r="J6" s="13" t="str">
        <f>VLOOKUP($A6,'համապետական I մաս'!$A$6:$J$154,9,FALSE)</f>
        <v>Կոտայքի մարզ, գյուղ Կապուտան, 3-րդ փ. 15 տուն</v>
      </c>
      <c r="K6" s="13" t="str">
        <f>VLOOKUP($A6,'համապետական I մաս'!$A$6:$J$154,10,FALSE)</f>
        <v xml:space="preserve">՛՛Արամուս՛՛ ՍՊԸ տնօրեն </v>
      </c>
    </row>
    <row r="7" spans="1:11" ht="27" x14ac:dyDescent="0.2">
      <c r="A7" s="15">
        <v>124</v>
      </c>
      <c r="B7" s="7">
        <v>2</v>
      </c>
      <c r="C7" s="13" t="str">
        <f>VLOOKUP($A7,'համապետական I մաս'!$A$6:$J$154,2,FALSE)</f>
        <v>Բայրամյան</v>
      </c>
      <c r="D7" s="13" t="str">
        <f>VLOOKUP($A7,'համապետական I մաս'!$A$6:$J$154,3,FALSE)</f>
        <v>Սեդա</v>
      </c>
      <c r="E7" s="13" t="str">
        <f>VLOOKUP($A7,'համապետական I մաս'!$A$6:$J$154,4,FALSE)</f>
        <v>Սերժիկի</v>
      </c>
      <c r="F7" s="13" t="str">
        <f>VLOOKUP($A7,'համապետական I մաս'!$A$6:$J$154,5,FALSE)</f>
        <v>31.05.1980</v>
      </c>
      <c r="G7" s="13" t="str">
        <f>VLOOKUP($A7,'համապետական I մաս'!$A$6:$J$154,6,FALSE)</f>
        <v>իգ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AN0224866</v>
      </c>
      <c r="J7" s="13" t="str">
        <f>VLOOKUP($A7,'համապետական I մաս'!$A$6:$J$154,9,FALSE)</f>
        <v>Իջևան, Աբովյան, շ. 26, բն. 34</v>
      </c>
      <c r="K7" s="13" t="str">
        <f>VLOOKUP($A7,'համապետական I մաս'!$A$6:$J$154,10,FALSE)</f>
        <v xml:space="preserve">Չի աշխատում </v>
      </c>
    </row>
    <row r="8" spans="1:11" ht="40.5" x14ac:dyDescent="0.2">
      <c r="A8" s="15">
        <v>27</v>
      </c>
      <c r="B8" s="7">
        <v>3</v>
      </c>
      <c r="C8" s="13" t="str">
        <f>VLOOKUP($A8,'համապետական I մաս'!$A$6:$J$154,2,FALSE)</f>
        <v>Գրիգորյան</v>
      </c>
      <c r="D8" s="13" t="str">
        <f>VLOOKUP($A8,'համապետական I մաս'!$A$6:$J$154,3,FALSE)</f>
        <v>Անդրանիկ</v>
      </c>
      <c r="E8" s="13" t="str">
        <f>VLOOKUP($A8,'համապետական I մաս'!$A$6:$J$154,4,FALSE)</f>
        <v>Վարդանի</v>
      </c>
      <c r="F8" s="13" t="str">
        <f>VLOOKUP($A8,'համապետական I մաս'!$A$6:$J$154,5,FALSE)</f>
        <v>21.05.1982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«Ժառանգություն»</v>
      </c>
      <c r="I8" s="13" t="str">
        <f>VLOOKUP($A8,'համապետական I մաս'!$A$6:$J$154,8,FALSE)</f>
        <v>AK 0274153</v>
      </c>
      <c r="J8" s="13" t="str">
        <f>VLOOKUP($A8,'համապետական I մաս'!$A$6:$J$154,9,FALSE)</f>
        <v>Կոտայքի մարզ, ք. Բյուրեղավան շենք 46, բն. 11</v>
      </c>
      <c r="K8" s="13" t="str">
        <f>VLOOKUP($A8,'համապետական I մաս'!$A$6:$J$154,10,FALSE)</f>
        <v>Բյուրեղավանի Ս. Վարդանյանի անվան ավագ դպրոցի ուսուցիչ</v>
      </c>
    </row>
    <row r="9" spans="1:11" ht="40.5" x14ac:dyDescent="0.2">
      <c r="A9" s="15">
        <v>85</v>
      </c>
      <c r="B9" s="7">
        <v>4</v>
      </c>
      <c r="C9" s="13" t="str">
        <f>VLOOKUP($A9,'համապետական I մաս'!$A$6:$J$154,2,FALSE)</f>
        <v>Ղարիբյան</v>
      </c>
      <c r="D9" s="13" t="str">
        <f>VLOOKUP($A9,'համապետական I մաս'!$A$6:$J$154,3,FALSE)</f>
        <v>Արևիկ</v>
      </c>
      <c r="E9" s="13" t="str">
        <f>VLOOKUP($A9,'համապետական I մաս'!$A$6:$J$154,4,FALSE)</f>
        <v>Սերգեյի</v>
      </c>
      <c r="F9" s="13" t="str">
        <f>VLOOKUP($A9,'համապետական I մաս'!$A$6:$J$154,5,FALSE)</f>
        <v>05.10.1982</v>
      </c>
      <c r="G9" s="13" t="str">
        <f>VLOOKUP($A9,'համապետական I մաս'!$A$6:$J$154,6,FALSE)</f>
        <v>իգ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AM0322876</v>
      </c>
      <c r="J9" s="13" t="str">
        <f>VLOOKUP($A9,'համապետական I մաս'!$A$6:$J$154,9,FALSE)</f>
        <v>Կոտայքի մարզ, գյուղ Եղվարդ, շիրակի փ. շ. 4, բն. 5</v>
      </c>
      <c r="K9" s="13" t="str">
        <f>VLOOKUP($A9,'համապետական I մաս'!$A$6:$J$154,10,FALSE)</f>
        <v xml:space="preserve">Չի աշխատում </v>
      </c>
    </row>
    <row r="10" spans="1:11" ht="40.5" x14ac:dyDescent="0.2">
      <c r="A10" s="15">
        <v>110</v>
      </c>
      <c r="B10" s="7">
        <v>5</v>
      </c>
      <c r="C10" s="13" t="str">
        <f>VLOOKUP($A10,'համապետական I մաս'!$A$6:$J$154,2,FALSE)</f>
        <v>Եղիազարյան</v>
      </c>
      <c r="D10" s="13" t="str">
        <f>VLOOKUP($A10,'համապետական I մաս'!$A$6:$J$154,3,FALSE)</f>
        <v>Արտակ</v>
      </c>
      <c r="E10" s="13" t="str">
        <f>VLOOKUP($A10,'համապետական I մաս'!$A$6:$J$154,4,FALSE)</f>
        <v>Լևոնի</v>
      </c>
      <c r="F10" s="13" t="str">
        <f>VLOOKUP($A10,'համապետական I մաս'!$A$6:$J$154,5,FALSE)</f>
        <v>31.05.1975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004068136</v>
      </c>
      <c r="J10" s="13" t="str">
        <f>VLOOKUP($A10,'համապետական I մաս'!$A$6:$J$154,9,FALSE)</f>
        <v>ք.Աբովյան, Հանրապետության 17շ. Բն. 70</v>
      </c>
      <c r="K10" s="13" t="str">
        <f>VLOOKUP($A10,'համապետական I մաս'!$A$6:$J$154,10,FALSE)</f>
        <v xml:space="preserve">Չի աշխատում </v>
      </c>
    </row>
    <row r="11" spans="1:11" ht="27" x14ac:dyDescent="0.2">
      <c r="A11" s="15">
        <v>84</v>
      </c>
      <c r="B11" s="7">
        <v>6</v>
      </c>
      <c r="C11" s="13" t="str">
        <f>VLOOKUP($A11,'համապետական I մաս'!$A$6:$J$154,2,FALSE)</f>
        <v>Թորոսյան</v>
      </c>
      <c r="D11" s="13" t="str">
        <f>VLOOKUP($A11,'համապետական I մաս'!$A$6:$J$154,3,FALSE)</f>
        <v>Հայկ</v>
      </c>
      <c r="E11" s="13" t="str">
        <f>VLOOKUP($A11,'համապետական I մաս'!$A$6:$J$154,4,FALSE)</f>
        <v>Անդրանիկի</v>
      </c>
      <c r="F11" s="13" t="str">
        <f>VLOOKUP($A11,'համապետական I մաս'!$A$6:$J$154,5,FALSE)</f>
        <v>18.05.1991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Անկուսակցական</v>
      </c>
      <c r="I11" s="13" t="str">
        <f>VLOOKUP($A11,'համապետական I մաս'!$A$6:$J$154,8,FALSE)</f>
        <v>AH 0390845</v>
      </c>
      <c r="J11" s="13" t="str">
        <f>VLOOKUP($A11,'համապետական I մաս'!$A$6:$J$154,9,FALSE)</f>
        <v xml:space="preserve"> ք. Աբովյան, Ռոսիայի փող., շենք 10, բն. 1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5">
        <v>106</v>
      </c>
      <c r="B12" s="7">
        <v>7</v>
      </c>
      <c r="C12" s="13" t="str">
        <f>VLOOKUP($A12,'համապետական I մաս'!$A$6:$J$154,2,FALSE)</f>
        <v>Խառատյան</v>
      </c>
      <c r="D12" s="13" t="str">
        <f>VLOOKUP($A12,'համապետական I մաս'!$A$6:$J$154,3,FALSE)</f>
        <v>Մարտիկ</v>
      </c>
      <c r="E12" s="13" t="str">
        <f>VLOOKUP($A12,'համապետական I մաս'!$A$6:$J$154,4,FALSE)</f>
        <v>Աղաբեկի</v>
      </c>
      <c r="F12" s="13" t="str">
        <f>VLOOKUP($A12,'համապետական I մաս'!$A$6:$J$154,5,FALSE)</f>
        <v>28.03.1954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AM0624328</v>
      </c>
      <c r="J12" s="13" t="str">
        <f>VLOOKUP($A12,'համապետական I մաս'!$A$6:$J$154,9,FALSE)</f>
        <v>ք. Նոր Հաճն, Թումանյան փ. շենք 11, բն. 25</v>
      </c>
      <c r="K12" s="13" t="str">
        <f>VLOOKUP($A12,'համապետական I մաս'!$A$6:$J$154,10,FALSE)</f>
        <v xml:space="preserve">Նոր Հաճնի ավագանու անդամ </v>
      </c>
    </row>
    <row r="13" spans="1:11" ht="40.5" x14ac:dyDescent="0.2">
      <c r="A13" s="15">
        <v>103</v>
      </c>
      <c r="B13" s="7">
        <v>8</v>
      </c>
      <c r="C13" s="13" t="str">
        <f>VLOOKUP($A13,'համապետական I մաս'!$A$6:$J$154,2,FALSE)</f>
        <v>Խաչատրյան</v>
      </c>
      <c r="D13" s="13" t="str">
        <f>VLOOKUP($A13,'համապետական I մաս'!$A$6:$J$154,3,FALSE)</f>
        <v>Թաթուլ</v>
      </c>
      <c r="E13" s="13" t="str">
        <f>VLOOKUP($A13,'համապետական I մաս'!$A$6:$J$154,4,FALSE)</f>
        <v>Մաքսիմի</v>
      </c>
      <c r="F13" s="13" t="str">
        <f>VLOOKUP($A13,'համապետական I մաս'!$A$6:$J$154,5,FALSE)</f>
        <v>18.10.1967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AK0463812</v>
      </c>
      <c r="J13" s="13" t="str">
        <f>VLOOKUP($A13,'համապետական I մաս'!$A$6:$J$154,9,FALSE)</f>
        <v>Կոտայքի մարզ, Աղավնաձոր, 1-ին փող. 2-րդ նրբ. Տուն 2</v>
      </c>
      <c r="K13" s="13" t="str">
        <f>VLOOKUP($A13,'համապետական I մաս'!$A$6:$J$154,10,FALSE)</f>
        <v xml:space="preserve">Չի աշխատում </v>
      </c>
    </row>
    <row r="14" spans="1:11" ht="27" x14ac:dyDescent="0.2">
      <c r="A14" s="15">
        <v>111</v>
      </c>
      <c r="B14" s="7">
        <v>9</v>
      </c>
      <c r="C14" s="13" t="str">
        <f>VLOOKUP($A14,'համապետական I մաս'!$A$6:$J$154,2,FALSE)</f>
        <v>Հովհաննիսյան</v>
      </c>
      <c r="D14" s="13" t="str">
        <f>VLOOKUP($A14,'համապետական I մաս'!$A$6:$J$154,3,FALSE)</f>
        <v>Գագիկ</v>
      </c>
      <c r="E14" s="13" t="str">
        <f>VLOOKUP($A14,'համապետական I մաս'!$A$6:$J$154,4,FALSE)</f>
        <v>Գառնիկի</v>
      </c>
      <c r="F14" s="13" t="str">
        <f>VLOOKUP($A14,'համապետական I մաս'!$A$6:$J$154,5,FALSE)</f>
        <v>12.12.1947</v>
      </c>
      <c r="G14" s="13" t="str">
        <f>VLOOKUP($A14,'համապետական I մաս'!$A$6:$J$154,6,FALSE)</f>
        <v>ար</v>
      </c>
      <c r="H14" s="13" t="str">
        <f>VLOOKUP($A14,'համապետական I մաս'!$A$6:$J$154,7,FALSE)</f>
        <v>«Համախմբում»</v>
      </c>
      <c r="I14" s="13" t="str">
        <f>VLOOKUP($A14,'համապետական I մաս'!$A$6:$J$154,8,FALSE)</f>
        <v>AK0621900</v>
      </c>
      <c r="J14" s="13" t="str">
        <f>VLOOKUP($A14,'համապետական I մաս'!$A$6:$J$154,9,FALSE)</f>
        <v>ք.Եղվարդ, Երևանյան 6ա, բն.19</v>
      </c>
      <c r="K14" s="13" t="str">
        <f>VLOOKUP($A14,'համապետական I մաս'!$A$6:$J$154,10,FALSE)</f>
        <v xml:space="preserve">Չի աշխատում </v>
      </c>
    </row>
    <row r="15" spans="1:11" ht="27" x14ac:dyDescent="0.2">
      <c r="A15" s="15">
        <v>128</v>
      </c>
      <c r="B15" s="7">
        <v>10</v>
      </c>
      <c r="C15" s="13" t="str">
        <f>VLOOKUP($A15,'համապետական I մաս'!$A$6:$J$154,2,FALSE)</f>
        <v>Ղահրամանյան</v>
      </c>
      <c r="D15" s="13" t="str">
        <f>VLOOKUP($A15,'համապետական I մաս'!$A$6:$J$154,3,FALSE)</f>
        <v>Արաքսյա</v>
      </c>
      <c r="E15" s="13" t="str">
        <f>VLOOKUP($A15,'համապետական I մաս'!$A$6:$J$154,4,FALSE)</f>
        <v>Արշակի</v>
      </c>
      <c r="F15" s="13" t="str">
        <f>VLOOKUP($A15,'համապետական I մաս'!$A$6:$J$154,5,FALSE)</f>
        <v>11.04.1989</v>
      </c>
      <c r="G15" s="13" t="str">
        <f>VLOOKUP($A15,'համապետական I մաս'!$A$6:$J$154,6,FALSE)</f>
        <v>իգ</v>
      </c>
      <c r="H15" s="13" t="str">
        <f>VLOOKUP($A15,'համապետական I մաս'!$A$6:$J$154,7,FALSE)</f>
        <v>«Համախմբում»</v>
      </c>
      <c r="I15" s="13" t="str">
        <f>VLOOKUP($A15,'համապետական I մաս'!$A$6:$J$154,8,FALSE)</f>
        <v>AG0624143</v>
      </c>
      <c r="J15" s="13" t="str">
        <f>VLOOKUP($A15,'համապետական I մաս'!$A$6:$J$154,9,FALSE)</f>
        <v>ք. Չարենցավան, 6-րդ թղմ, 5շ. Բն. 21</v>
      </c>
      <c r="K15" s="13" t="str">
        <f>VLOOKUP($A15,'համապետական I մաս'!$A$6:$J$154,10,FALSE)</f>
        <v xml:space="preserve">Չի աշխատում </v>
      </c>
    </row>
    <row r="16" spans="1:11" ht="27" x14ac:dyDescent="0.2">
      <c r="A16" s="15">
        <v>113</v>
      </c>
      <c r="B16" s="7">
        <v>11</v>
      </c>
      <c r="C16" s="13" t="str">
        <f>VLOOKUP($A16,'համապետական I մաս'!$A$6:$J$154,2,FALSE)</f>
        <v>Մանվելյան</v>
      </c>
      <c r="D16" s="13" t="str">
        <f>VLOOKUP($A16,'համապետական I մաս'!$A$6:$J$154,3,FALSE)</f>
        <v>Սերգեյ</v>
      </c>
      <c r="E16" s="13" t="str">
        <f>VLOOKUP($A16,'համապետական I մաս'!$A$6:$J$154,4,FALSE)</f>
        <v>Սուրենի</v>
      </c>
      <c r="F16" s="13" t="str">
        <f>VLOOKUP($A16,'համապետական I մաս'!$A$6:$J$154,5,FALSE)</f>
        <v>09.06.1950</v>
      </c>
      <c r="G16" s="13" t="str">
        <f>VLOOKUP($A16,'համապետական I մաս'!$A$6:$J$154,6,FALSE)</f>
        <v>ար</v>
      </c>
      <c r="H16" s="13" t="str">
        <f>VLOOKUP($A16,'համապետական I մաս'!$A$6:$J$154,7,FALSE)</f>
        <v>«Համախմբում»</v>
      </c>
      <c r="I16" s="13" t="str">
        <f>VLOOKUP($A16,'համապետական I մաս'!$A$6:$J$154,8,FALSE)</f>
        <v>AK0651859</v>
      </c>
      <c r="J16" s="13" t="str">
        <f>VLOOKUP($A16,'համապետական I մաս'!$A$6:$J$154,9,FALSE)</f>
        <v>ք. Աբովյան, Նաիրյան փ. 2-րդ շ. Բն. 12</v>
      </c>
      <c r="K16" s="13" t="str">
        <f>VLOOKUP($A16,'համապետական I մաս'!$A$6:$J$154,10,FALSE)</f>
        <v xml:space="preserve">Չի աշխատում </v>
      </c>
    </row>
    <row r="17" spans="1:11" ht="27" x14ac:dyDescent="0.2">
      <c r="A17" s="15">
        <v>114</v>
      </c>
      <c r="B17" s="7">
        <v>12</v>
      </c>
      <c r="C17" s="13" t="str">
        <f>VLOOKUP($A17,'համապետական I մաս'!$A$6:$J$154,2,FALSE)</f>
        <v>Մարգարյան</v>
      </c>
      <c r="D17" s="13" t="str">
        <f>VLOOKUP($A17,'համապետական I մաս'!$A$6:$J$154,3,FALSE)</f>
        <v>Բաբկեն</v>
      </c>
      <c r="E17" s="13" t="str">
        <f>VLOOKUP($A17,'համապետական I մաս'!$A$6:$J$154,4,FALSE)</f>
        <v>Միսակի</v>
      </c>
      <c r="F17" s="13" t="str">
        <f>VLOOKUP($A17,'համապետական I մաս'!$A$6:$J$154,5,FALSE)</f>
        <v>25.09.1956</v>
      </c>
      <c r="G17" s="13" t="str">
        <f>VLOOKUP($A17,'համապետական I մաս'!$A$6:$J$154,6,FALSE)</f>
        <v>ար</v>
      </c>
      <c r="H17" s="13" t="str">
        <f>VLOOKUP($A17,'համապետական I մաս'!$A$6:$J$154,7,FALSE)</f>
        <v>«Համախմբում»</v>
      </c>
      <c r="I17" s="13" t="str">
        <f>VLOOKUP($A17,'համապետական I մաս'!$A$6:$J$154,8,FALSE)</f>
        <v>006952717</v>
      </c>
      <c r="J17" s="13" t="str">
        <f>VLOOKUP($A17,'համապետական I մաս'!$A$6:$J$154,9,FALSE)</f>
        <v>ք.Նոր Հաճն, Շահումյան5/32</v>
      </c>
      <c r="K17" s="13" t="str">
        <f>VLOOKUP($A17,'համապետական I մաս'!$A$6:$J$154,10,FALSE)</f>
        <v xml:space="preserve">Չի աշխատում </v>
      </c>
    </row>
    <row r="18" spans="1:11" ht="27" x14ac:dyDescent="0.2">
      <c r="A18" s="15">
        <v>107</v>
      </c>
      <c r="B18" s="7">
        <v>13</v>
      </c>
      <c r="C18" s="13" t="str">
        <f>VLOOKUP($A18,'համապետական I մաս'!$A$6:$J$154,2,FALSE)</f>
        <v xml:space="preserve">Սահակյան </v>
      </c>
      <c r="D18" s="13" t="str">
        <f>VLOOKUP($A18,'համապետական I մաս'!$A$6:$J$154,3,FALSE)</f>
        <v>Օրի</v>
      </c>
      <c r="E18" s="13" t="str">
        <f>VLOOKUP($A18,'համապետական I մաս'!$A$6:$J$154,4,FALSE)</f>
        <v>Խաչիկի</v>
      </c>
      <c r="F18" s="13" t="str">
        <f>VLOOKUP($A18,'համապետական I մաս'!$A$6:$J$154,5,FALSE)</f>
        <v>26.06.1967</v>
      </c>
      <c r="G18" s="13" t="str">
        <f>VLOOKUP($A18,'համապետական I մաս'!$A$6:$J$154,6,FALSE)</f>
        <v>ար</v>
      </c>
      <c r="H18" s="13" t="str">
        <f>VLOOKUP($A18,'համապետական I մաս'!$A$6:$J$154,7,FALSE)</f>
        <v>«Համախմբում»</v>
      </c>
      <c r="I18" s="13" t="str">
        <f>VLOOKUP($A18,'համապետական I մաս'!$A$6:$J$154,8,FALSE)</f>
        <v>001879345</v>
      </c>
      <c r="J18" s="13" t="str">
        <f>VLOOKUP($A18,'համապետական I մաս'!$A$6:$J$154,9,FALSE)</f>
        <v>գ.Բուժական, 2–րդ փ., 14 տուն</v>
      </c>
      <c r="K18" s="13" t="str">
        <f>VLOOKUP($A18,'համապետական I մաս'!$A$6:$J$154,10,FALSE)</f>
        <v xml:space="preserve">Չի աշխատում </v>
      </c>
    </row>
    <row r="19" spans="1:11" ht="27" x14ac:dyDescent="0.2">
      <c r="A19" s="15">
        <v>104</v>
      </c>
      <c r="B19" s="7">
        <v>14</v>
      </c>
      <c r="C19" s="13" t="str">
        <f>VLOOKUP($A19,'համապետական I մաս'!$A$6:$J$154,2,FALSE)</f>
        <v xml:space="preserve">Սարգսյան </v>
      </c>
      <c r="D19" s="13" t="str">
        <f>VLOOKUP($A19,'համապետական I մաս'!$A$6:$J$154,3,FALSE)</f>
        <v>Սասուն</v>
      </c>
      <c r="E19" s="13" t="str">
        <f>VLOOKUP($A19,'համապետական I մաս'!$A$6:$J$154,4,FALSE)</f>
        <v>Աշոտի</v>
      </c>
      <c r="F19" s="13" t="str">
        <f>VLOOKUP($A19,'համապետական I մաս'!$A$6:$J$154,5,FALSE)</f>
        <v>08.11.1984</v>
      </c>
      <c r="G19" s="13" t="str">
        <f>VLOOKUP($A19,'համապետական I մաս'!$A$6:$J$154,6,FALSE)</f>
        <v>ար</v>
      </c>
      <c r="H19" s="13" t="str">
        <f>VLOOKUP($A19,'համապետական I մաս'!$A$6:$J$154,7,FALSE)</f>
        <v>«Համախմբում»</v>
      </c>
      <c r="I19" s="13" t="str">
        <f>VLOOKUP($A19,'համապետական I մաս'!$A$6:$J$154,8,FALSE)</f>
        <v>006061097</v>
      </c>
      <c r="J19" s="13" t="str">
        <f>VLOOKUP($A19,'համապետական I մաս'!$A$6:$J$154,9,FALSE)</f>
        <v>ք.Չարենցավան, 4–րդ թաղ., 8շ., 49բն</v>
      </c>
      <c r="K19" s="13" t="str">
        <f>VLOOKUP($A19,'համապետական I մաս'!$A$6:$J$154,10,FALSE)</f>
        <v xml:space="preserve">՛՛Համախմբում՛՛ Չարենցավանի կառույցի ղեկավար </v>
      </c>
    </row>
    <row r="20" spans="1:11" ht="27" x14ac:dyDescent="0.2">
      <c r="A20" s="15">
        <v>77</v>
      </c>
      <c r="B20" s="7">
        <v>15</v>
      </c>
      <c r="C20" s="13" t="str">
        <f>VLOOKUP($A20,'համապետական I մաս'!$A$6:$J$154,2,FALSE)</f>
        <v>Օզնեցյան</v>
      </c>
      <c r="D20" s="13" t="str">
        <f>VLOOKUP($A20,'համապետական I մաս'!$A$6:$J$154,3,FALSE)</f>
        <v>Նարինե</v>
      </c>
      <c r="E20" s="13" t="str">
        <f>VLOOKUP($A20,'համապետական I մաս'!$A$6:$J$154,4,FALSE)</f>
        <v>Ռաֆիկի</v>
      </c>
      <c r="F20" s="13" t="str">
        <f>VLOOKUP($A20,'համապետական I մաս'!$A$6:$J$154,5,FALSE)</f>
        <v>16.10.1973</v>
      </c>
      <c r="G20" s="13" t="str">
        <f>VLOOKUP($A20,'համապետական I մաս'!$A$6:$J$154,6,FALSE)</f>
        <v>իգ</v>
      </c>
      <c r="H20" s="13" t="str">
        <f>VLOOKUP($A20,'համապետական I մաս'!$A$6:$J$154,7,FALSE)</f>
        <v>«Համախմբում»</v>
      </c>
      <c r="I20" s="13" t="str">
        <f>VLOOKUP($A20,'համապետական I մաս'!$A$6:$J$154,8,FALSE)</f>
        <v>AK0617146</v>
      </c>
      <c r="J20" s="13" t="str">
        <f>VLOOKUP($A20,'համապետական I մաս'!$A$6:$J$154,9,FALSE)</f>
        <v>ք. Նոր Հաճն, թումանյան փ. շ. 5, բն. 23</v>
      </c>
      <c r="K20" s="13" t="str">
        <f>VLOOKUP($A20,'համապետական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32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26</v>
      </c>
      <c r="B6" s="7">
        <v>1</v>
      </c>
      <c r="C6" s="13" t="str">
        <f>VLOOKUP($A6,'համապետական I մաս'!$A$6:$J$154,2,FALSE)</f>
        <v>Ասոյան</v>
      </c>
      <c r="D6" s="13" t="str">
        <f>VLOOKUP($A6,'համապետական I մաս'!$A$6:$J$154,3,FALSE)</f>
        <v>Հովհաննես</v>
      </c>
      <c r="E6" s="13" t="str">
        <f>VLOOKUP($A6,'համապետական I մաս'!$A$6:$J$154,4,FALSE)</f>
        <v>Սողոմոնի</v>
      </c>
      <c r="F6" s="13" t="str">
        <f>VLOOKUP($A6,'համապետական I մաս'!$A$6:$J$154,5,FALSE)</f>
        <v>17.10.1960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AM 0422131</v>
      </c>
      <c r="J6" s="13" t="str">
        <f>VLOOKUP($A6,'համապետական I մաս'!$A$6:$J$154,9,FALSE)</f>
        <v>ք.Գյումրի, Շիրակացի 8 զ/թ., շ.5, բն.8</v>
      </c>
      <c r="K6" s="13" t="str">
        <f>VLOOKUP($A6,'համապետական I մաս'!$A$6:$J$154,10,FALSE)</f>
        <v>«ՀԺՀ» ՍՊԸ տնօրեն</v>
      </c>
    </row>
    <row r="7" spans="1:11" ht="27" x14ac:dyDescent="0.2">
      <c r="A7" s="15">
        <v>17</v>
      </c>
      <c r="B7" s="7">
        <v>2</v>
      </c>
      <c r="C7" s="13" t="str">
        <f>VLOOKUP($A7,'համապետական I մաս'!$A$6:$J$154,2,FALSE)</f>
        <v>Բալոյան</v>
      </c>
      <c r="D7" s="13" t="str">
        <f>VLOOKUP($A7,'համապետական I մաս'!$A$6:$J$154,3,FALSE)</f>
        <v>Արթուր</v>
      </c>
      <c r="E7" s="13" t="str">
        <f>VLOOKUP($A7,'համապետական I մաս'!$A$6:$J$154,4,FALSE)</f>
        <v>Արտուշի</v>
      </c>
      <c r="F7" s="13" t="str">
        <f>VLOOKUP($A7,'համապետական I մաս'!$A$6:$J$154,5,FALSE)</f>
        <v>13.07.1977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 xml:space="preserve">«Արդարություն» </v>
      </c>
      <c r="I7" s="13" t="str">
        <f>VLOOKUP($A7,'համապետական I մաս'!$A$6:$J$154,8,FALSE)</f>
        <v>AM0842945</v>
      </c>
      <c r="J7" s="13" t="str">
        <f>VLOOKUP($A7,'համապետական I մաս'!$A$6:$J$154,9,FALSE)</f>
        <v>ք. Երչևան, Ն. Նորքի 8-րդ զ-ծ, 36-24</v>
      </c>
      <c r="K7" s="13" t="str">
        <f>VLOOKUP($A7,'համապետական I մաս'!$A$6:$J$154,10,FALSE)</f>
        <v>«Արդարություն» կուսակցության նախագահ</v>
      </c>
    </row>
    <row r="8" spans="1:11" ht="27" x14ac:dyDescent="0.2">
      <c r="A8" s="15">
        <v>93</v>
      </c>
      <c r="B8" s="7">
        <v>3</v>
      </c>
      <c r="C8" s="13" t="str">
        <f>VLOOKUP($A8,'համապետական I մաս'!$A$6:$J$154,2,FALSE)</f>
        <v>Գրիգորյան</v>
      </c>
      <c r="D8" s="13" t="str">
        <f>VLOOKUP($A8,'համապետական I մաս'!$A$6:$J$154,3,FALSE)</f>
        <v>Մարինե</v>
      </c>
      <c r="E8" s="13" t="str">
        <f>VLOOKUP($A8,'համապետական I մաս'!$A$6:$J$154,4,FALSE)</f>
        <v>Կնյազի</v>
      </c>
      <c r="F8" s="13" t="str">
        <f>VLOOKUP($A8,'համապետական I մաս'!$A$6:$J$154,5,FALSE)</f>
        <v>01.08.1968</v>
      </c>
      <c r="G8" s="13" t="str">
        <f>VLOOKUP($A8,'համապետական I մաս'!$A$6:$J$154,6,FALSE)</f>
        <v>իգ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AM0424306</v>
      </c>
      <c r="J8" s="13" t="str">
        <f>VLOOKUP($A8,'համապետական I մաս'!$A$6:$J$154,9,FALSE)</f>
        <v>Շ.Մ.Ք. Արթիկ, Աբովյան փ. շ. 9., բն. 15</v>
      </c>
      <c r="K8" s="13" t="str">
        <f>VLOOKUP($A8,'համապետական I մաս'!$A$6:$J$154,10,FALSE)</f>
        <v>՛՛Հատուկ բժշկական քոլեջ՛՛ՓԲԸ, հաշվապահ</v>
      </c>
    </row>
    <row r="9" spans="1:11" ht="27" x14ac:dyDescent="0.2">
      <c r="A9" s="15">
        <v>119</v>
      </c>
      <c r="B9" s="7">
        <v>4</v>
      </c>
      <c r="C9" s="13" t="str">
        <f>VLOOKUP($A9,'համապետական I մաս'!$A$6:$J$154,2,FALSE)</f>
        <v>Դարբինյան</v>
      </c>
      <c r="D9" s="13" t="str">
        <f>VLOOKUP($A9,'համապետական I մաս'!$A$6:$J$154,3,FALSE)</f>
        <v>Հակոբ</v>
      </c>
      <c r="E9" s="13" t="str">
        <f>VLOOKUP($A9,'համապետական I մաս'!$A$6:$J$154,4,FALSE)</f>
        <v>Ռաֆիկի</v>
      </c>
      <c r="F9" s="13" t="str">
        <f>VLOOKUP($A9,'համապետական I մաս'!$A$6:$J$154,5,FALSE)</f>
        <v>04.02.1967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AM0328056</v>
      </c>
      <c r="J9" s="13" t="str">
        <f>VLOOKUP($A9,'համապետական I մաս'!$A$6:$J$154,9,FALSE)</f>
        <v>ք. Արթիկ, Լմբատ 2 թղմ, շ. 29, բն. 7</v>
      </c>
      <c r="K9" s="13" t="str">
        <f>VLOOKUP($A9,'համապետական I մաս'!$A$6:$J$154,10,FALSE)</f>
        <v xml:space="preserve">Բժիշկ-ատամնաբույժ </v>
      </c>
    </row>
    <row r="10" spans="1:11" ht="27" x14ac:dyDescent="0.2">
      <c r="A10" s="15">
        <v>118</v>
      </c>
      <c r="B10" s="7">
        <v>5</v>
      </c>
      <c r="C10" s="13" t="str">
        <f>VLOOKUP($A10,'համապետական I մաս'!$A$6:$J$154,2,FALSE)</f>
        <v xml:space="preserve">Թութունջյան </v>
      </c>
      <c r="D10" s="13" t="str">
        <f>VLOOKUP($A10,'համապետական I մաս'!$A$6:$J$154,3,FALSE)</f>
        <v>Սիրական</v>
      </c>
      <c r="E10" s="13" t="str">
        <f>VLOOKUP($A10,'համապետական I մաս'!$A$6:$J$154,4,FALSE)</f>
        <v>Արշալույսի</v>
      </c>
      <c r="F10" s="13" t="str">
        <f>VLOOKUP($A10,'համապետական I մաս'!$A$6:$J$154,5,FALSE)</f>
        <v>31.05.1960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005247416</v>
      </c>
      <c r="J10" s="13" t="str">
        <f>VLOOKUP($A10,'համապետական I մաս'!$A$6:$J$154,9,FALSE)</f>
        <v>ք.Երևան, Նոր Նորք, Լվովյան 10շ. 3 բն</v>
      </c>
      <c r="K10" s="13" t="str">
        <f>VLOOKUP($A10,'համապետական I մաս'!$A$6:$J$154,10,FALSE)</f>
        <v xml:space="preserve">Չի աշխատում </v>
      </c>
    </row>
    <row r="11" spans="1:11" ht="40.5" x14ac:dyDescent="0.2">
      <c r="A11" s="15">
        <v>117</v>
      </c>
      <c r="B11" s="7">
        <v>6</v>
      </c>
      <c r="C11" s="13" t="str">
        <f>VLOOKUP($A11,'համապետական I մաս'!$A$6:$J$154,2,FALSE)</f>
        <v>Իգիթյան</v>
      </c>
      <c r="D11" s="13" t="str">
        <f>VLOOKUP($A11,'համապետական I մաս'!$A$6:$J$154,3,FALSE)</f>
        <v>Լևոն</v>
      </c>
      <c r="E11" s="13" t="str">
        <f>VLOOKUP($A11,'համապետական I մաս'!$A$6:$J$154,4,FALSE)</f>
        <v>Սուրենի</v>
      </c>
      <c r="F11" s="13" t="str">
        <f>VLOOKUP($A11,'համապետական I մաս'!$A$6:$J$154,5,FALSE)</f>
        <v>12.10.1990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AH0352346</v>
      </c>
      <c r="J11" s="13" t="str">
        <f>VLOOKUP($A11,'համապետական I մաս'!$A$6:$J$154,9,FALSE)</f>
        <v>Շիրակի մարզ, գյուղ Ախուրյան, Կառնուտի տուն 3</v>
      </c>
      <c r="K11" s="13" t="str">
        <f>VLOOKUP($A11,'համապետական I մաս'!$A$6:$J$154,10,FALSE)</f>
        <v>Ախուրյան երիտասարդական ՀԿ նախագահ, Ախուրյան համայնքի ավագանու անդամ</v>
      </c>
    </row>
    <row r="12" spans="1:11" ht="27" x14ac:dyDescent="0.2">
      <c r="A12" s="15">
        <v>97</v>
      </c>
      <c r="B12" s="7">
        <v>7</v>
      </c>
      <c r="C12" s="13" t="str">
        <f>VLOOKUP($A12,'համապետական I մաս'!$A$6:$J$154,2,FALSE)</f>
        <v xml:space="preserve">Հովհաննիսյան </v>
      </c>
      <c r="D12" s="13" t="str">
        <f>VLOOKUP($A12,'համապետական I մաս'!$A$6:$J$154,3,FALSE)</f>
        <v>Բելլա</v>
      </c>
      <c r="E12" s="13" t="str">
        <f>VLOOKUP($A12,'համապետական I մաս'!$A$6:$J$154,4,FALSE)</f>
        <v>Ջիվանի</v>
      </c>
      <c r="F12" s="13" t="str">
        <f>VLOOKUP($A12,'համապետական I մաս'!$A$6:$J$154,5,FALSE)</f>
        <v>28.12.1986</v>
      </c>
      <c r="G12" s="13" t="str">
        <f>VLOOKUP($A12,'համապետական I մաս'!$A$6:$J$154,6,FALSE)</f>
        <v>իգ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AM0451057</v>
      </c>
      <c r="J12" s="13" t="str">
        <f>VLOOKUP($A12,'համապետական I մաս'!$A$6:$J$154,9,FALSE)</f>
        <v>Գյումրի, Ղուկասյան փ. տուն 159</v>
      </c>
      <c r="K12" s="13" t="str">
        <f>VLOOKUP($A12,'համապետական I մաս'!$A$6:$J$154,10,FALSE)</f>
        <v xml:space="preserve">ԱՁ, լրագրող </v>
      </c>
    </row>
    <row r="13" spans="1:11" ht="40.5" x14ac:dyDescent="0.2">
      <c r="A13" s="15">
        <v>121</v>
      </c>
      <c r="B13" s="7">
        <v>8</v>
      </c>
      <c r="C13" s="13" t="str">
        <f>VLOOKUP($A13,'համապետական I մաս'!$A$6:$J$154,2,FALSE)</f>
        <v>Հովհաննիսյան</v>
      </c>
      <c r="D13" s="13" t="str">
        <f>VLOOKUP($A13,'համապետական I մաս'!$A$6:$J$154,3,FALSE)</f>
        <v>Հովհաննես</v>
      </c>
      <c r="E13" s="13" t="str">
        <f>VLOOKUP($A13,'համապետական I մաս'!$A$6:$J$154,4,FALSE)</f>
        <v>Ալբերտի</v>
      </c>
      <c r="F13" s="13" t="str">
        <f>VLOOKUP($A13,'համապետական I մաս'!$A$6:$J$154,5,FALSE)</f>
        <v>10.08.1951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AK0624210</v>
      </c>
      <c r="J13" s="13" t="str">
        <f>VLOOKUP($A13,'համապետական I մաս'!$A$6:$J$154,9,FALSE)</f>
        <v>ք. Երևան, Պարոնյան փ. շ. 4ա, բն 19</v>
      </c>
      <c r="K13" s="13" t="str">
        <f>VLOOKUP($A13,'համապետական I մաս'!$A$6:$J$154,10,FALSE)</f>
        <v xml:space="preserve">Շիրակի մարզպետարան, առողջապահության վարչության պետ </v>
      </c>
    </row>
    <row r="14" spans="1:11" ht="67.5" x14ac:dyDescent="0.2">
      <c r="A14" s="15">
        <v>5</v>
      </c>
      <c r="B14" s="7">
        <v>9</v>
      </c>
      <c r="C14" s="13" t="str">
        <f>VLOOKUP($A14,'համապետական I մաս'!$A$6:$J$154,2,FALSE)</f>
        <v>Հովհաննիսյան</v>
      </c>
      <c r="D14" s="13" t="str">
        <f>VLOOKUP($A14,'համապետական I մաս'!$A$6:$J$154,3,FALSE)</f>
        <v>Վահագն</v>
      </c>
      <c r="E14" s="13" t="str">
        <f>VLOOKUP($A14,'համապետական I մաս'!$A$6:$J$154,4,FALSE)</f>
        <v>Ռաֆայելի</v>
      </c>
      <c r="F14" s="13" t="str">
        <f>VLOOKUP($A14,'համապետական I մաս'!$A$6:$J$154,5,FALSE)</f>
        <v>16.09.1968</v>
      </c>
      <c r="G14" s="13" t="str">
        <f>VLOOKUP($A14,'համապետական I մաս'!$A$6:$J$154,6,FALSE)</f>
        <v>ար</v>
      </c>
      <c r="H14" s="13" t="str">
        <f>VLOOKUP($A14,'համապետական I մաս'!$A$6:$J$154,7,FALSE)</f>
        <v>«Ժառանգություն»</v>
      </c>
      <c r="I14" s="13" t="str">
        <f>VLOOKUP($A14,'համապետական I մաս'!$A$6:$J$154,8,FALSE)</f>
        <v>AP0660077</v>
      </c>
      <c r="J14" s="13" t="str">
        <f>VLOOKUP($A14,'համապետական I մաս'!$A$6:$J$154,9,FALSE)</f>
        <v>Շիրակի մարզ, ք. Գյումրի Ռասկատլյան շենք 1, բն. 1</v>
      </c>
      <c r="K14" s="13" t="str">
        <f>VLOOKUP($A14,'համապետական I մաս'!$A$6:$J$154,10,FALSE)</f>
        <v>Շիրակի Պետական Համալսարան հիմնադրամի ավագ դպրոցի ուսուցիչ, «Արատտա» համատիրության նախագահ</v>
      </c>
    </row>
    <row r="15" spans="1:11" ht="54" x14ac:dyDescent="0.2">
      <c r="A15" s="15">
        <v>60</v>
      </c>
      <c r="B15" s="7">
        <v>10</v>
      </c>
      <c r="C15" s="13" t="str">
        <f>VLOOKUP($A15,'համապետական I մաս'!$A$6:$J$154,2,FALSE)</f>
        <v>Շարյան</v>
      </c>
      <c r="D15" s="13" t="str">
        <f>VLOOKUP($A15,'համապետական I մաս'!$A$6:$J$154,3,FALSE)</f>
        <v>Եղիշե</v>
      </c>
      <c r="E15" s="13" t="str">
        <f>VLOOKUP($A15,'համապետական I մաս'!$A$6:$J$154,4,FALSE)</f>
        <v>Արմենի</v>
      </c>
      <c r="F15" s="13" t="str">
        <f>VLOOKUP($A15,'համապետական I մաս'!$A$6:$J$154,5,FALSE)</f>
        <v>15.07.1991</v>
      </c>
      <c r="G15" s="13" t="str">
        <f>VLOOKUP($A15,'համապետական I մաս'!$A$6:$J$154,6,FALSE)</f>
        <v>ար</v>
      </c>
      <c r="H15" s="13" t="str">
        <f>VLOOKUP($A15,'համապետական I մաս'!$A$6:$J$154,7,FALSE)</f>
        <v>«Ժառանգություն»</v>
      </c>
      <c r="I15" s="13" t="str">
        <f>VLOOKUP($A15,'համապետական I մաս'!$A$6:$J$154,8,FALSE)</f>
        <v>AH 0456968</v>
      </c>
      <c r="J15" s="13" t="str">
        <f>VLOOKUP($A15,'համապետական I մաս'!$A$6:$J$154,9,FALSE)</f>
        <v>ք. Գյումրի Վարդ-Բաղ 1-ին Մ/Շ-1թաղ. , շենք 2, բն. 12</v>
      </c>
      <c r="K15" s="13" t="str">
        <f>VLOOKUP($A15,'համապետական I մաս'!$A$6:$J$154,10,FALSE)</f>
        <v>Գյումրու 9-րդ հիմնական դպրոց, գ. Բագրավանի միջնակարգ դպրոց, շախմատի ուսուցիչ</v>
      </c>
    </row>
    <row r="16" spans="1:11" ht="13.5" x14ac:dyDescent="0.2">
      <c r="A16" s="15">
        <v>89</v>
      </c>
      <c r="B16" s="7">
        <v>11</v>
      </c>
      <c r="C16" s="13" t="str">
        <f>VLOOKUP($A16,'համապետական I մաս'!$A$6:$J$154,2,FALSE)</f>
        <v>Սարգսյան</v>
      </c>
      <c r="D16" s="13" t="str">
        <f>VLOOKUP($A16,'համապետական I մաս'!$A$6:$J$154,3,FALSE)</f>
        <v>Ռիմա</v>
      </c>
      <c r="E16" s="13" t="str">
        <f>VLOOKUP($A16,'համապետական I մաս'!$A$6:$J$154,4,FALSE)</f>
        <v>Հակոբի</v>
      </c>
      <c r="F16" s="13" t="str">
        <f>VLOOKUP($A16,'համապետական I մաս'!$A$6:$J$154,5,FALSE)</f>
        <v>07.08.1987</v>
      </c>
      <c r="G16" s="13" t="str">
        <f>VLOOKUP($A16,'համապետական I մաս'!$A$6:$J$154,6,FALSE)</f>
        <v>իգ</v>
      </c>
      <c r="H16" s="13" t="str">
        <f>VLOOKUP($A16,'համապետական I մաս'!$A$6:$J$154,7,FALSE)</f>
        <v>«Համախմբում»</v>
      </c>
      <c r="I16" s="13" t="str">
        <f>VLOOKUP($A16,'համապետական I մաս'!$A$6:$J$154,8,FALSE)</f>
        <v>AN0665242</v>
      </c>
      <c r="J16" s="13" t="str">
        <f>VLOOKUP($A16,'համապետական I մաս'!$A$6:$J$154,9,FALSE)</f>
        <v>ք. Գյումրի, տնակ 229/285</v>
      </c>
      <c r="K16" s="13" t="str">
        <f>VLOOKUP($A16,'համապետական I մաս'!$A$6:$J$154,10,FALSE)</f>
        <v>՛՛Սփյուռ՛՛ տեղեկատու, լեզվաբան</v>
      </c>
    </row>
    <row r="17" spans="1:11" ht="40.5" x14ac:dyDescent="0.2">
      <c r="A17" s="15">
        <v>57</v>
      </c>
      <c r="B17" s="7">
        <v>12</v>
      </c>
      <c r="C17" s="13" t="str">
        <f>VLOOKUP($A17,'համապետական I մաս'!$A$6:$J$154,2,FALSE)</f>
        <v>Վարդանյան</v>
      </c>
      <c r="D17" s="13" t="str">
        <f>VLOOKUP($A17,'համապետական I մաս'!$A$6:$J$154,3,FALSE)</f>
        <v>Ստեփան</v>
      </c>
      <c r="E17" s="13" t="str">
        <f>VLOOKUP($A17,'համապետական I մաս'!$A$6:$J$154,4,FALSE)</f>
        <v>Աղասու</v>
      </c>
      <c r="F17" s="13" t="str">
        <f>VLOOKUP($A17,'համապետական I մաս'!$A$6:$J$154,5,FALSE)</f>
        <v>28.01.1976</v>
      </c>
      <c r="G17" s="13" t="str">
        <f>VLOOKUP($A17,'համապետական I մաս'!$A$6:$J$154,6,FALSE)</f>
        <v>ար</v>
      </c>
      <c r="H17" s="13" t="str">
        <f>VLOOKUP($A17,'համապետական I մաս'!$A$6:$J$154,7,FALSE)</f>
        <v>«Ժառանգություն»</v>
      </c>
      <c r="I17" s="13" t="str">
        <f>VLOOKUP($A17,'համապետական I մաս'!$A$6:$J$154,8,FALSE)</f>
        <v>AK0496252</v>
      </c>
      <c r="J17" s="13" t="str">
        <f>VLOOKUP($A17,'համապետական I մաս'!$A$6:$J$154,9,FALSE)</f>
        <v>Շիրակի մարզ, գ. Ախուրյան, Հոլանդական թաղ. փող. 5, տուն 30</v>
      </c>
      <c r="K17" s="13" t="str">
        <f>VLOOKUP($A17,'համապետական I մաս'!$A$6:$J$154,10,FALSE)</f>
        <v>Փորձաքննությունների բյուրո ՊՈԱԿ՝ փորձագետ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33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129</v>
      </c>
      <c r="B6" s="7">
        <v>1</v>
      </c>
      <c r="C6" s="13" t="str">
        <f>VLOOKUP($A6,'համապետական I մաս'!$A$6:$J$154,2,FALSE)</f>
        <v>Ավետիսյան</v>
      </c>
      <c r="D6" s="13" t="str">
        <f>VLOOKUP($A6,'համապետական I մաս'!$A$6:$J$154,3,FALSE)</f>
        <v>Հասմիկ</v>
      </c>
      <c r="E6" s="13" t="str">
        <f>VLOOKUP($A6,'համապետական I մաս'!$A$6:$J$154,4,FALSE)</f>
        <v>Գագիկի</v>
      </c>
      <c r="F6" s="13" t="str">
        <f>VLOOKUP($A6,'համապետական I մաս'!$A$6:$J$154,5,FALSE)</f>
        <v>27.03.1991</v>
      </c>
      <c r="G6" s="13" t="str">
        <f>VLOOKUP($A6,'համապետական I մաս'!$A$6:$J$154,6,FALSE)</f>
        <v>իգ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AH0381900</v>
      </c>
      <c r="J6" s="13" t="str">
        <f>VLOOKUP($A6,'համապետական I մաս'!$A$6:$J$154,9,FALSE)</f>
        <v>Իջևան, Աազատամարտիկների փ. շ. 8, բն. 9</v>
      </c>
      <c r="K6" s="13" t="str">
        <f>VLOOKUP($A6,'համապետական I մաս'!$A$6:$J$154,10,FALSE)</f>
        <v xml:space="preserve">Չի աշխատում </v>
      </c>
    </row>
    <row r="7" spans="1:11" ht="27" x14ac:dyDescent="0.2">
      <c r="A7" s="15">
        <v>131</v>
      </c>
      <c r="B7" s="7">
        <v>2</v>
      </c>
      <c r="C7" s="13" t="str">
        <f>VLOOKUP($A7,'համապետական I մաս'!$A$6:$J$154,2,FALSE)</f>
        <v>Բադալյան</v>
      </c>
      <c r="D7" s="13" t="str">
        <f>VLOOKUP($A7,'համապետական I մաս'!$A$6:$J$154,3,FALSE)</f>
        <v>Նաիրա</v>
      </c>
      <c r="E7" s="13" t="str">
        <f>VLOOKUP($A7,'համապետական I մաս'!$A$6:$J$154,4,FALSE)</f>
        <v>Վալենտինի</v>
      </c>
      <c r="F7" s="13" t="str">
        <f>VLOOKUP($A7,'համապետական I մաս'!$A$6:$J$154,5,FALSE)</f>
        <v>12.02.1973</v>
      </c>
      <c r="G7" s="13" t="str">
        <f>VLOOKUP($A7,'համապետական I մաս'!$A$6:$J$154,6,FALSE)</f>
        <v>իգ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AH0246183</v>
      </c>
      <c r="J7" s="13" t="str">
        <f>VLOOKUP($A7,'համապետական I մաս'!$A$6:$J$154,9,FALSE)</f>
        <v>Կապան, Հ. Ավետիսյան շ. 1. բն. 91</v>
      </c>
      <c r="K7" s="13" t="str">
        <f>VLOOKUP($A7,'համապետական I մաս'!$A$6:$J$154,10,FALSE)</f>
        <v xml:space="preserve">Չի աշխատում </v>
      </c>
    </row>
    <row r="8" spans="1:11" ht="27" x14ac:dyDescent="0.2">
      <c r="A8" s="15">
        <v>126</v>
      </c>
      <c r="B8" s="7">
        <v>3</v>
      </c>
      <c r="C8" s="13" t="str">
        <f>VLOOKUP($A8,'համապետական I մաս'!$A$6:$J$154,2,FALSE)</f>
        <v>Դավթյան</v>
      </c>
      <c r="D8" s="13" t="str">
        <f>VLOOKUP($A8,'համապետական I մաս'!$A$6:$J$154,3,FALSE)</f>
        <v>Արթուր</v>
      </c>
      <c r="E8" s="13" t="str">
        <f>VLOOKUP($A8,'համապետական I մաս'!$A$6:$J$154,4,FALSE)</f>
        <v>Սերոբի</v>
      </c>
      <c r="F8" s="13" t="str">
        <f>VLOOKUP($A8,'համապետական I մաս'!$A$6:$J$154,5,FALSE)</f>
        <v>08.10.1957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AN0750455</v>
      </c>
      <c r="J8" s="13" t="str">
        <f>VLOOKUP($A8,'համապետական I մաս'!$A$6:$J$154,9,FALSE)</f>
        <v>ք. Վայք, Երկրաբանների փ. շ. 3, բն. 44</v>
      </c>
      <c r="K8" s="13" t="str">
        <f>VLOOKUP($A8,'համապետական I մաս'!$A$6:$J$154,10,FALSE)</f>
        <v xml:space="preserve">՞՞Պետարդ՛՛ ՍՊԸ հիմնադիր տնօրեն </v>
      </c>
    </row>
    <row r="9" spans="1:11" ht="27" x14ac:dyDescent="0.2">
      <c r="A9" s="15">
        <v>122</v>
      </c>
      <c r="B9" s="7">
        <v>4</v>
      </c>
      <c r="C9" s="13" t="str">
        <f>VLOOKUP($A9,'համապետական I մաս'!$A$6:$J$154,2,FALSE)</f>
        <v>Հարությունյան</v>
      </c>
      <c r="D9" s="13" t="str">
        <f>VLOOKUP($A9,'համապետական I մաս'!$A$6:$J$154,3,FALSE)</f>
        <v>Վարդան</v>
      </c>
      <c r="E9" s="13" t="str">
        <f>VLOOKUP($A9,'համապետական I մաս'!$A$6:$J$154,4,FALSE)</f>
        <v>Պետրի</v>
      </c>
      <c r="F9" s="13" t="str">
        <f>VLOOKUP($A9,'համապետական I մաս'!$A$6:$J$154,5,FALSE)</f>
        <v>19.04.1962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AM0244113</v>
      </c>
      <c r="J9" s="13" t="str">
        <f>VLOOKUP($A9,'համապետական I մաս'!$A$6:$J$154,9,FALSE)</f>
        <v>ք. Կապան, Հունան Ավետիսյան փ. տ. 144</v>
      </c>
      <c r="K9" s="13" t="str">
        <f>VLOOKUP($A9,'համապետական I մաս'!$A$6:$J$154,10,FALSE)</f>
        <v xml:space="preserve">Համախմբում, Կապանի կառույցի ղեկավար </v>
      </c>
    </row>
    <row r="10" spans="1:11" ht="27" x14ac:dyDescent="0.2">
      <c r="A10" s="15">
        <v>33</v>
      </c>
      <c r="B10" s="7">
        <v>5</v>
      </c>
      <c r="C10" s="13" t="str">
        <f>VLOOKUP($A10,'համապետական I մաս'!$A$6:$J$154,2,FALSE)</f>
        <v>Հովհաննիսյան</v>
      </c>
      <c r="D10" s="13" t="str">
        <f>VLOOKUP($A10,'համապետական I մաս'!$A$6:$J$154,3,FALSE)</f>
        <v>Ռադիկ</v>
      </c>
      <c r="E10" s="13" t="str">
        <f>VLOOKUP($A10,'համապետական I մաս'!$A$6:$J$154,4,FALSE)</f>
        <v>Վալերիկի</v>
      </c>
      <c r="F10" s="13" t="str">
        <f>VLOOKUP($A10,'համապետական I մաս'!$A$6:$J$154,5,FALSE)</f>
        <v>17.03.1976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«Ժառանգություն»</v>
      </c>
      <c r="I10" s="13" t="str">
        <f>VLOOKUP($A10,'համապետական I մաս'!$A$6:$J$154,8,FALSE)</f>
        <v>АМ 0901546</v>
      </c>
      <c r="J10" s="13" t="str">
        <f>VLOOKUP($A10,'համապետական I մաս'!$A$6:$J$154,9,FALSE)</f>
        <v>ք.Սիսիան, Լալայան փ., տուն 19</v>
      </c>
      <c r="K10" s="13" t="str">
        <f>VLOOKUP($A10,'համապետական I մաս'!$A$6:$J$154,10,FALSE)</f>
        <v>Անհատ ձեռներեց</v>
      </c>
    </row>
    <row r="11" spans="1:11" ht="27" x14ac:dyDescent="0.2">
      <c r="A11" s="15">
        <v>125</v>
      </c>
      <c r="B11" s="7">
        <v>6</v>
      </c>
      <c r="C11" s="13" t="str">
        <f>VLOOKUP($A11,'համապետական I մաս'!$A$6:$J$154,2,FALSE)</f>
        <v xml:space="preserve">Ղազարյան </v>
      </c>
      <c r="D11" s="13" t="str">
        <f>VLOOKUP($A11,'համապետական I մաս'!$A$6:$J$154,3,FALSE)</f>
        <v>Մատվեյ</v>
      </c>
      <c r="E11" s="13" t="str">
        <f>VLOOKUP($A11,'համապետական I մաս'!$A$6:$J$154,4,FALSE)</f>
        <v>Աշոտի</v>
      </c>
      <c r="F11" s="13" t="str">
        <f>VLOOKUP($A11,'համապետական I մաս'!$A$6:$J$154,5,FALSE)</f>
        <v>27.07.1952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000252221</v>
      </c>
      <c r="J11" s="13" t="str">
        <f>VLOOKUP($A11,'համապետական I մաս'!$A$6:$J$154,9,FALSE)</f>
        <v xml:space="preserve">Սյունիքի մարզ, գ.Վերիշեն, 1փ., 74շ., 4բն. </v>
      </c>
      <c r="K11" s="13" t="str">
        <f>VLOOKUP($A11,'համապետական I մաս'!$A$6:$J$154,10,FALSE)</f>
        <v>Գորիսի դպրոցի տնօրեն</v>
      </c>
    </row>
    <row r="12" spans="1:11" ht="40.5" x14ac:dyDescent="0.2">
      <c r="A12" s="15">
        <v>71</v>
      </c>
      <c r="B12" s="7">
        <v>7</v>
      </c>
      <c r="C12" s="13" t="str">
        <f>VLOOKUP($A12,'համապետական I մաս'!$A$6:$J$154,2,FALSE)</f>
        <v>Մարգարյան</v>
      </c>
      <c r="D12" s="13" t="str">
        <f>VLOOKUP($A12,'համապետական I մաս'!$A$6:$J$154,3,FALSE)</f>
        <v>Սամվել</v>
      </c>
      <c r="E12" s="13" t="str">
        <f>VLOOKUP($A12,'համապետական I մաս'!$A$6:$J$154,4,FALSE)</f>
        <v>Արտուշի</v>
      </c>
      <c r="F12" s="13" t="str">
        <f>VLOOKUP($A12,'համապետական I մաս'!$A$6:$J$154,5,FALSE)</f>
        <v>17.08.1956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AE0422727</v>
      </c>
      <c r="J12" s="13" t="str">
        <f>VLOOKUP($A12,'համապետական I մաս'!$A$6:$J$154,9,FALSE)</f>
        <v>Երևան, Բաշինջաղյան 161շ. Բն. 22</v>
      </c>
      <c r="K12" s="13" t="str">
        <f>VLOOKUP($A12,'համապետական I մաս'!$A$6:$J$154,10,FALSE)</f>
        <v xml:space="preserve">ՀՀ ԳԱԱ Պատմության ինստիտուտ, ավագ գիտաշխատող </v>
      </c>
    </row>
    <row r="13" spans="1:11" ht="27" x14ac:dyDescent="0.2">
      <c r="A13" s="15">
        <v>123</v>
      </c>
      <c r="B13" s="7">
        <v>8</v>
      </c>
      <c r="C13" s="13" t="str">
        <f>VLOOKUP($A13,'համապետական I մաս'!$A$6:$J$154,2,FALSE)</f>
        <v>Օհանյան</v>
      </c>
      <c r="D13" s="13" t="str">
        <f>VLOOKUP($A13,'համապետական I մաս'!$A$6:$J$154,3,FALSE)</f>
        <v>Միխաել</v>
      </c>
      <c r="E13" s="13" t="str">
        <f>VLOOKUP($A13,'համապետական I մաս'!$A$6:$J$154,4,FALSE)</f>
        <v>Վոլոդյայի</v>
      </c>
      <c r="F13" s="13" t="str">
        <f>VLOOKUP($A13,'համապետական I մաս'!$A$6:$J$154,5,FALSE)</f>
        <v>30.01.1954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AM0389364</v>
      </c>
      <c r="J13" s="13" t="str">
        <f>VLOOKUP($A13,'համապետական I մաս'!$A$6:$J$154,9,FALSE)</f>
        <v>Սյունիքի մարզ., ք. Մեղրի, Օհանջանյան տ. 5</v>
      </c>
      <c r="K13" s="13" t="str">
        <f>VLOOKUP($A13,'համապետական I մաս'!$A$6:$J$154,10,FALSE)</f>
        <v>ՃԱՆՇԻՆ, տնտեսագետ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34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134</v>
      </c>
      <c r="B6" s="7">
        <v>1</v>
      </c>
      <c r="C6" s="13" t="str">
        <f>VLOOKUP($A6,'համապետական I մաս'!$A$6:$J$154,2,FALSE)</f>
        <v xml:space="preserve">Աբազյան </v>
      </c>
      <c r="D6" s="13" t="str">
        <f>VLOOKUP($A6,'համապետական I մաս'!$A$6:$J$154,3,FALSE)</f>
        <v>Գարիկ</v>
      </c>
      <c r="E6" s="13" t="str">
        <f>VLOOKUP($A6,'համապետական I մաս'!$A$6:$J$154,4,FALSE)</f>
        <v>Նիկոլի</v>
      </c>
      <c r="F6" s="13" t="str">
        <f>VLOOKUP($A6,'համապետական I մաս'!$A$6:$J$154,5,FALSE)</f>
        <v>17.02.1981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AH0345078</v>
      </c>
      <c r="J6" s="13" t="str">
        <f>VLOOKUP($A6,'համապետական I մաս'!$A$6:$J$154,9,FALSE)</f>
        <v>Տավուշի մարզ, գ. Բարեկամական, 6-րդ փ. տ. 10</v>
      </c>
      <c r="K6" s="13" t="str">
        <f>VLOOKUP($A6,'համապետական I մաս'!$A$6:$J$154,10,FALSE)</f>
        <v xml:space="preserve">Չի աշխատում </v>
      </c>
    </row>
    <row r="7" spans="1:11" ht="27" x14ac:dyDescent="0.2">
      <c r="A7" s="15">
        <v>130</v>
      </c>
      <c r="B7" s="7">
        <v>2</v>
      </c>
      <c r="C7" s="13" t="str">
        <f>VLOOKUP($A7,'համապետական I մաս'!$A$6:$J$154,2,FALSE)</f>
        <v>Աստանյան</v>
      </c>
      <c r="D7" s="13" t="str">
        <f>VLOOKUP($A7,'համապետական I մաս'!$A$6:$J$154,3,FALSE)</f>
        <v>Արտակ</v>
      </c>
      <c r="E7" s="13" t="str">
        <f>VLOOKUP($A7,'համապետական I մաս'!$A$6:$J$154,4,FALSE)</f>
        <v>Աշոտի</v>
      </c>
      <c r="F7" s="13" t="str">
        <f>VLOOKUP($A7,'համապետական I մաս'!$A$6:$J$154,5,FALSE)</f>
        <v>02.12.1961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AK0541771</v>
      </c>
      <c r="J7" s="13" t="str">
        <f>VLOOKUP($A7,'համապետական I մաս'!$A$6:$J$154,9,FALSE)</f>
        <v>Տավուշի մարզ, գ. Աչաջուր, փ. 12, տ. 8</v>
      </c>
      <c r="K7" s="13" t="str">
        <f>VLOOKUP($A7,'համապետական I մաս'!$A$6:$J$154,10,FALSE)</f>
        <v xml:space="preserve">Չի աշխատում </v>
      </c>
    </row>
    <row r="8" spans="1:11" ht="40.5" x14ac:dyDescent="0.2">
      <c r="A8" s="15">
        <v>135</v>
      </c>
      <c r="B8" s="7">
        <v>3</v>
      </c>
      <c r="C8" s="13" t="str">
        <f>VLOOKUP($A8,'համապետական I մաս'!$A$6:$J$154,2,FALSE)</f>
        <v>Գասպարյան</v>
      </c>
      <c r="D8" s="13" t="str">
        <f>VLOOKUP($A8,'համապետական I մաս'!$A$6:$J$154,3,FALSE)</f>
        <v>Արարատ</v>
      </c>
      <c r="E8" s="13" t="str">
        <f>VLOOKUP($A8,'համապետական I մաս'!$A$6:$J$154,4,FALSE)</f>
        <v>Սուրենի</v>
      </c>
      <c r="F8" s="13" t="str">
        <f>VLOOKUP($A8,'համապետական I մաս'!$A$6:$J$154,5,FALSE)</f>
        <v>04.02.1966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AK0600552</v>
      </c>
      <c r="J8" s="13" t="str">
        <f>VLOOKUP($A8,'համապետական I մաս'!$A$6:$J$154,9,FALSE)</f>
        <v>Տավուշի մարզ, գ. Աչաջուր, 31 փ. 1-ին նրբ. Տ. 9</v>
      </c>
      <c r="K8" s="13" t="str">
        <f>VLOOKUP($A8,'համապետական I մաս'!$A$6:$J$154,10,FALSE)</f>
        <v xml:space="preserve">Չի աշխատում </v>
      </c>
    </row>
    <row r="9" spans="1:11" ht="27" x14ac:dyDescent="0.2">
      <c r="A9" s="15">
        <v>9</v>
      </c>
      <c r="B9" s="7">
        <v>4</v>
      </c>
      <c r="C9" s="13" t="str">
        <f>VLOOKUP($A9,'համապետական I մաս'!$A$6:$J$154,2,FALSE)</f>
        <v>Նազարյան</v>
      </c>
      <c r="D9" s="13" t="str">
        <f>VLOOKUP($A9,'համապետական I մաս'!$A$6:$J$154,3,FALSE)</f>
        <v>Գեղամ</v>
      </c>
      <c r="E9" s="13" t="str">
        <f>VLOOKUP($A9,'համապետական I մաս'!$A$6:$J$154,4,FALSE)</f>
        <v>Արմենակի</v>
      </c>
      <c r="F9" s="13" t="str">
        <f>VLOOKUP($A9,'համապետական I մաս'!$A$6:$J$154,5,FALSE)</f>
        <v>06.07.1971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АМ0800203</v>
      </c>
      <c r="J9" s="13" t="str">
        <f>VLOOKUP($A9,'համապետական I մաս'!$A$6:$J$154,9,FALSE)</f>
        <v>ք.Երևան, Աթոյան անցում, 2շ., 21 բն.</v>
      </c>
      <c r="K9" s="13" t="str">
        <f>VLOOKUP($A9,'համապետական I մաս'!$A$6:$J$154,10,FALSE)</f>
        <v>Քաղաքագետ</v>
      </c>
    </row>
    <row r="10" spans="1:11" ht="27" x14ac:dyDescent="0.2">
      <c r="A10" s="15">
        <v>132</v>
      </c>
      <c r="B10" s="7">
        <v>5</v>
      </c>
      <c r="C10" s="13" t="str">
        <f>VLOOKUP($A10,'համապետական I մաս'!$A$6:$J$154,2,FALSE)</f>
        <v>Չատյան</v>
      </c>
      <c r="D10" s="13" t="str">
        <f>VLOOKUP($A10,'համապետական I մաս'!$A$6:$J$154,3,FALSE)</f>
        <v>Օլյա</v>
      </c>
      <c r="E10" s="13" t="str">
        <f>VLOOKUP($A10,'համապետական I մաս'!$A$6:$J$154,4,FALSE)</f>
        <v>Հակոբի</v>
      </c>
      <c r="F10" s="13" t="str">
        <f>VLOOKUP($A10,'համապետական I մաս'!$A$6:$J$154,5,FALSE)</f>
        <v>17.02.1978</v>
      </c>
      <c r="G10" s="13" t="str">
        <f>VLOOKUP($A10,'համապետական I մաս'!$A$6:$J$154,6,FALSE)</f>
        <v>իգ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AK0490059</v>
      </c>
      <c r="J10" s="13" t="str">
        <f>VLOOKUP($A10,'համապետական I մաս'!$A$6:$J$154,9,FALSE)</f>
        <v>Տավուշ, գյուղ Չինարի 18փ. 2-րդ փկու, տ. 2</v>
      </c>
      <c r="K10" s="13" t="str">
        <f>VLOOKUP($A10,'համապետական I մաս'!$A$6:$J$154,10,FALSE)</f>
        <v xml:space="preserve">Չի աշխատում </v>
      </c>
    </row>
    <row r="11" spans="1:11" ht="27" x14ac:dyDescent="0.2">
      <c r="A11" s="15">
        <v>133</v>
      </c>
      <c r="B11" s="7">
        <v>6</v>
      </c>
      <c r="C11" s="13" t="str">
        <f>VLOOKUP($A11,'համապետական I մաս'!$A$6:$J$154,2,FALSE)</f>
        <v>Վերանյան</v>
      </c>
      <c r="D11" s="13" t="str">
        <f>VLOOKUP($A11,'համապետական I մաս'!$A$6:$J$154,3,FALSE)</f>
        <v>Հովսեփ</v>
      </c>
      <c r="E11" s="13" t="str">
        <f>VLOOKUP($A11,'համապետական I մաս'!$A$6:$J$154,4,FALSE)</f>
        <v>Սերյոժայի</v>
      </c>
      <c r="F11" s="13" t="str">
        <f>VLOOKUP($A11,'համապետական I մաս'!$A$6:$J$154,5,FALSE)</f>
        <v>19.04.1960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AP0669708</v>
      </c>
      <c r="J11" s="13" t="str">
        <f>VLOOKUP($A11,'համապետական I մաս'!$A$6:$J$154,9,FALSE)</f>
        <v>Դիլիջան, Գոշ., Մ. Գոշի 11 նրբ. Տ. 13</v>
      </c>
      <c r="K11" s="13" t="str">
        <f>VLOOKUP($A11,'համապետական I մաս'!$A$6:$J$154,10,FALSE)</f>
        <v>Գործարար</v>
      </c>
    </row>
    <row r="12" spans="1:11" ht="40.5" x14ac:dyDescent="0.2">
      <c r="A12" s="15">
        <v>136</v>
      </c>
      <c r="B12" s="7">
        <v>7</v>
      </c>
      <c r="C12" s="13" t="str">
        <f>VLOOKUP($A12,'համապետական I մաս'!$A$6:$J$154,2,FALSE)</f>
        <v>Սիրադեղյան</v>
      </c>
      <c r="D12" s="13" t="str">
        <f>VLOOKUP($A12,'համապետական I մաս'!$A$6:$J$154,3,FALSE)</f>
        <v>Ալվարդ</v>
      </c>
      <c r="E12" s="13" t="str">
        <f>VLOOKUP($A12,'համապետական I մաս'!$A$6:$J$154,4,FALSE)</f>
        <v>Սենոյի</v>
      </c>
      <c r="F12" s="13" t="str">
        <f>VLOOKUP($A12,'համապետական I մաս'!$A$6:$J$154,5,FALSE)</f>
        <v>23.09.1965</v>
      </c>
      <c r="G12" s="13" t="str">
        <f>VLOOKUP($A12,'համապետական I մաս'!$A$6:$J$154,6,FALSE)</f>
        <v>իգ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AK0583748</v>
      </c>
      <c r="J12" s="13" t="str">
        <f>VLOOKUP($A12,'համապետական I մաս'!$A$6:$J$154,9,FALSE)</f>
        <v>Տավուշի մարզ, ք. Այրում, Բարեկամություն շ. 9, բն. 25</v>
      </c>
      <c r="K12" s="13" t="str">
        <f>VLOOKUP($A12,'համապետական I մաս'!$A$6:$J$154,10,FALSE)</f>
        <v xml:space="preserve">Այրումի միջն. Դպրոց, ֆիզկուլտուրայի ուսուցչուհի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B1" workbookViewId="0">
      <selection activeCell="C25" sqref="C25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54.75" customHeight="1" x14ac:dyDescent="0.25">
      <c r="B1" s="56" t="s">
        <v>19</v>
      </c>
      <c r="C1" s="56"/>
      <c r="D1" s="56"/>
      <c r="E1" s="56"/>
      <c r="F1" s="56"/>
      <c r="G1" s="56"/>
      <c r="H1" s="56"/>
      <c r="I1" s="56"/>
      <c r="J1" s="56"/>
    </row>
    <row r="2" spans="1:11" ht="13.5" x14ac:dyDescent="0.25">
      <c r="B2" s="57" t="s">
        <v>21</v>
      </c>
      <c r="C2" s="57"/>
      <c r="D2" s="57"/>
      <c r="E2" s="57"/>
      <c r="F2" s="57"/>
      <c r="G2" s="57"/>
      <c r="H2" s="57"/>
      <c r="I2" s="57"/>
      <c r="J2" s="57"/>
    </row>
    <row r="3" spans="1:11" ht="21.75" customHeight="1" x14ac:dyDescent="0.2">
      <c r="B3" s="58" t="s">
        <v>13</v>
      </c>
      <c r="C3" s="58"/>
      <c r="D3" s="58"/>
      <c r="E3" s="58"/>
      <c r="F3" s="58"/>
      <c r="G3" s="58"/>
      <c r="H3" s="58"/>
      <c r="I3" s="58"/>
      <c r="J3" s="58"/>
    </row>
    <row r="4" spans="1:11" ht="24" customHeight="1" x14ac:dyDescent="0.2">
      <c r="B4" s="59" t="str">
        <f>'համապետական I մաս'!A3:A3</f>
        <v>՛՛Օհանյան-Րաֆֆի-Օսկանյան՛՛ դաշինք</v>
      </c>
      <c r="C4" s="59"/>
      <c r="D4" s="59"/>
      <c r="E4" s="59"/>
      <c r="F4" s="59"/>
      <c r="G4" s="59"/>
      <c r="H4" s="59"/>
      <c r="I4" s="59"/>
      <c r="J4" s="59"/>
    </row>
    <row r="5" spans="1:11" ht="21.75" customHeight="1" x14ac:dyDescent="0.2">
      <c r="B5" s="60" t="s">
        <v>875</v>
      </c>
      <c r="C5" s="60"/>
      <c r="D5" s="60"/>
      <c r="E5" s="60"/>
      <c r="F5" s="60"/>
      <c r="G5" s="60"/>
      <c r="H5" s="60"/>
      <c r="I5" s="60"/>
      <c r="J5" s="60"/>
    </row>
    <row r="6" spans="1:11" ht="38.25" x14ac:dyDescent="0.2">
      <c r="A6" s="8" t="s">
        <v>12</v>
      </c>
      <c r="B6" s="1" t="s">
        <v>0</v>
      </c>
      <c r="C6" s="1" t="s">
        <v>7</v>
      </c>
      <c r="D6" s="3" t="s">
        <v>8</v>
      </c>
      <c r="E6" s="3" t="s">
        <v>9</v>
      </c>
      <c r="F6" s="3" t="s">
        <v>6</v>
      </c>
      <c r="G6" s="5" t="s">
        <v>1</v>
      </c>
      <c r="H6" s="3" t="s">
        <v>3</v>
      </c>
      <c r="I6" s="3" t="s">
        <v>2</v>
      </c>
      <c r="J6" s="3" t="s">
        <v>4</v>
      </c>
      <c r="K6" s="3" t="s">
        <v>5</v>
      </c>
    </row>
    <row r="7" spans="1:11" ht="27" customHeight="1" x14ac:dyDescent="0.2">
      <c r="A7" s="9"/>
      <c r="B7" s="53" t="s">
        <v>35</v>
      </c>
      <c r="C7" s="54"/>
      <c r="D7" s="54"/>
      <c r="E7" s="54"/>
      <c r="F7" s="54"/>
      <c r="G7" s="54"/>
      <c r="H7" s="54"/>
      <c r="I7" s="54"/>
      <c r="J7" s="54"/>
      <c r="K7" s="55"/>
    </row>
    <row r="8" spans="1:11" s="12" customFormat="1" ht="13.5" x14ac:dyDescent="0.2">
      <c r="A8" s="11"/>
      <c r="B8" s="10" t="s">
        <v>15</v>
      </c>
      <c r="C8" s="4" t="s">
        <v>876</v>
      </c>
      <c r="D8" s="4"/>
      <c r="E8" s="4"/>
      <c r="F8" s="2"/>
      <c r="G8" s="4"/>
      <c r="H8" s="4"/>
      <c r="I8" s="4"/>
      <c r="J8" s="4"/>
      <c r="K8" s="4"/>
    </row>
    <row r="9" spans="1:11" s="12" customFormat="1" ht="13.5" x14ac:dyDescent="0.2">
      <c r="A9" s="11"/>
      <c r="B9" s="10" t="s">
        <v>16</v>
      </c>
      <c r="C9" s="4" t="s">
        <v>876</v>
      </c>
      <c r="D9" s="4"/>
      <c r="E9" s="4"/>
      <c r="F9" s="2"/>
      <c r="G9" s="4"/>
      <c r="H9" s="4"/>
      <c r="I9" s="4"/>
      <c r="J9" s="4"/>
      <c r="K9" s="4"/>
    </row>
    <row r="10" spans="1:11" s="12" customFormat="1" ht="13.5" x14ac:dyDescent="0.2">
      <c r="A10" s="11"/>
      <c r="B10" s="10" t="s">
        <v>17</v>
      </c>
      <c r="C10" s="4" t="s">
        <v>876</v>
      </c>
      <c r="D10" s="4"/>
      <c r="E10" s="4"/>
      <c r="F10" s="2"/>
      <c r="G10" s="4"/>
      <c r="H10" s="4"/>
      <c r="I10" s="4"/>
      <c r="J10" s="4"/>
      <c r="K10" s="4"/>
    </row>
    <row r="11" spans="1:11" s="12" customFormat="1" ht="13.5" x14ac:dyDescent="0.2">
      <c r="A11" s="11"/>
      <c r="B11" s="10" t="s">
        <v>18</v>
      </c>
      <c r="C11" s="4" t="s">
        <v>876</v>
      </c>
      <c r="D11" s="4"/>
      <c r="E11" s="4"/>
      <c r="F11" s="2"/>
      <c r="G11" s="4"/>
      <c r="H11" s="4"/>
      <c r="I11" s="4"/>
      <c r="J11" s="4"/>
      <c r="K11" s="4"/>
    </row>
    <row r="12" spans="1:11" ht="13.5" x14ac:dyDescent="0.2">
      <c r="A12" s="9"/>
      <c r="B12" s="53" t="s">
        <v>36</v>
      </c>
      <c r="C12" s="54"/>
      <c r="D12" s="54"/>
      <c r="E12" s="54"/>
      <c r="F12" s="54"/>
      <c r="G12" s="54"/>
      <c r="H12" s="54"/>
      <c r="I12" s="54"/>
      <c r="J12" s="54"/>
      <c r="K12" s="55"/>
    </row>
    <row r="13" spans="1:11" s="12" customFormat="1" ht="13.5" x14ac:dyDescent="0.2">
      <c r="A13" s="11"/>
      <c r="B13" s="10" t="s">
        <v>15</v>
      </c>
      <c r="C13" s="4" t="s">
        <v>876</v>
      </c>
      <c r="D13" s="4"/>
      <c r="E13" s="4"/>
      <c r="F13" s="2"/>
      <c r="G13" s="4"/>
      <c r="H13" s="4"/>
      <c r="I13" s="4"/>
      <c r="J13" s="4"/>
      <c r="K13" s="4"/>
    </row>
    <row r="14" spans="1:11" s="12" customFormat="1" ht="13.5" x14ac:dyDescent="0.2">
      <c r="A14" s="11"/>
      <c r="B14" s="10" t="s">
        <v>16</v>
      </c>
      <c r="C14" s="4" t="s">
        <v>876</v>
      </c>
      <c r="D14" s="4"/>
      <c r="E14" s="4"/>
      <c r="F14" s="2"/>
      <c r="G14" s="4"/>
      <c r="H14" s="4"/>
      <c r="I14" s="4"/>
      <c r="J14" s="4"/>
      <c r="K14" s="4"/>
    </row>
    <row r="15" spans="1:11" s="12" customFormat="1" ht="13.5" x14ac:dyDescent="0.2">
      <c r="A15" s="11"/>
      <c r="B15" s="10" t="s">
        <v>17</v>
      </c>
      <c r="C15" s="4" t="s">
        <v>876</v>
      </c>
      <c r="D15" s="4"/>
      <c r="E15" s="4"/>
      <c r="F15" s="2"/>
      <c r="G15" s="4"/>
      <c r="H15" s="4"/>
      <c r="I15" s="4"/>
      <c r="J15" s="4"/>
      <c r="K15" s="4"/>
    </row>
    <row r="16" spans="1:11" s="12" customFormat="1" ht="13.5" x14ac:dyDescent="0.2">
      <c r="A16" s="11"/>
      <c r="B16" s="10" t="s">
        <v>18</v>
      </c>
      <c r="C16" s="4" t="s">
        <v>876</v>
      </c>
      <c r="D16" s="4"/>
      <c r="E16" s="4"/>
      <c r="F16" s="2"/>
      <c r="G16" s="4"/>
      <c r="H16" s="4"/>
      <c r="I16" s="4"/>
      <c r="J16" s="4"/>
      <c r="K16" s="4"/>
    </row>
    <row r="17" spans="1:11" ht="13.5" x14ac:dyDescent="0.2">
      <c r="A17" s="9"/>
      <c r="B17" s="53" t="s">
        <v>37</v>
      </c>
      <c r="C17" s="54"/>
      <c r="D17" s="54"/>
      <c r="E17" s="54"/>
      <c r="F17" s="54"/>
      <c r="G17" s="54"/>
      <c r="H17" s="54"/>
      <c r="I17" s="54"/>
      <c r="J17" s="54"/>
      <c r="K17" s="55"/>
    </row>
    <row r="18" spans="1:11" s="12" customFormat="1" ht="13.5" x14ac:dyDescent="0.2">
      <c r="A18" s="11"/>
      <c r="B18" s="10" t="s">
        <v>15</v>
      </c>
      <c r="C18" s="4" t="s">
        <v>876</v>
      </c>
      <c r="D18" s="4"/>
      <c r="E18" s="4"/>
      <c r="F18" s="2"/>
      <c r="G18" s="4"/>
      <c r="H18" s="4"/>
      <c r="I18" s="4"/>
      <c r="J18" s="4"/>
      <c r="K18" s="4"/>
    </row>
    <row r="19" spans="1:11" s="12" customFormat="1" ht="13.5" x14ac:dyDescent="0.2">
      <c r="A19" s="11"/>
      <c r="B19" s="10" t="s">
        <v>16</v>
      </c>
      <c r="C19" s="4" t="s">
        <v>876</v>
      </c>
      <c r="D19" s="4"/>
      <c r="E19" s="4"/>
      <c r="F19" s="2"/>
      <c r="G19" s="4"/>
      <c r="H19" s="4"/>
      <c r="I19" s="4"/>
      <c r="J19" s="4"/>
      <c r="K19" s="4"/>
    </row>
    <row r="20" spans="1:11" s="12" customFormat="1" ht="13.5" x14ac:dyDescent="0.2">
      <c r="A20" s="11"/>
      <c r="B20" s="10" t="s">
        <v>17</v>
      </c>
      <c r="C20" s="4" t="s">
        <v>876</v>
      </c>
      <c r="D20" s="4"/>
      <c r="E20" s="4"/>
      <c r="F20" s="2"/>
      <c r="G20" s="4"/>
      <c r="H20" s="4"/>
      <c r="I20" s="4"/>
      <c r="J20" s="4"/>
      <c r="K20" s="4"/>
    </row>
    <row r="21" spans="1:11" s="12" customFormat="1" ht="13.5" x14ac:dyDescent="0.2">
      <c r="A21" s="11"/>
      <c r="B21" s="10" t="s">
        <v>18</v>
      </c>
      <c r="C21" s="4" t="s">
        <v>876</v>
      </c>
      <c r="D21" s="4"/>
      <c r="E21" s="4"/>
      <c r="F21" s="2"/>
      <c r="G21" s="4"/>
      <c r="H21" s="4"/>
      <c r="I21" s="4"/>
      <c r="J21" s="4"/>
      <c r="K21" s="4"/>
    </row>
    <row r="22" spans="1:11" ht="13.5" x14ac:dyDescent="0.2">
      <c r="A22" s="9"/>
      <c r="B22" s="53" t="s">
        <v>38</v>
      </c>
      <c r="C22" s="54"/>
      <c r="D22" s="54"/>
      <c r="E22" s="54"/>
      <c r="F22" s="54"/>
      <c r="G22" s="54"/>
      <c r="H22" s="54"/>
      <c r="I22" s="54"/>
      <c r="J22" s="54"/>
      <c r="K22" s="55"/>
    </row>
    <row r="23" spans="1:11" s="12" customFormat="1" ht="13.5" x14ac:dyDescent="0.2">
      <c r="A23" s="11"/>
      <c r="B23" s="10" t="s">
        <v>15</v>
      </c>
      <c r="C23" s="4" t="s">
        <v>876</v>
      </c>
      <c r="D23" s="4"/>
      <c r="E23" s="4"/>
      <c r="F23" s="2"/>
      <c r="G23" s="4"/>
      <c r="H23" s="4"/>
      <c r="I23" s="4"/>
      <c r="J23" s="4"/>
      <c r="K23" s="4"/>
    </row>
    <row r="24" spans="1:11" s="12" customFormat="1" ht="13.5" x14ac:dyDescent="0.2">
      <c r="A24" s="11"/>
      <c r="B24" s="10" t="s">
        <v>16</v>
      </c>
      <c r="C24" s="4" t="s">
        <v>876</v>
      </c>
      <c r="D24" s="4"/>
      <c r="E24" s="4"/>
      <c r="F24" s="2"/>
      <c r="G24" s="4"/>
      <c r="H24" s="4"/>
      <c r="I24" s="4"/>
      <c r="J24" s="4"/>
      <c r="K24" s="4"/>
    </row>
    <row r="25" spans="1:11" s="12" customFormat="1" ht="13.5" x14ac:dyDescent="0.2">
      <c r="A25" s="11"/>
      <c r="B25" s="10" t="s">
        <v>17</v>
      </c>
      <c r="C25" s="4" t="s">
        <v>876</v>
      </c>
      <c r="D25" s="4"/>
      <c r="E25" s="4"/>
      <c r="F25" s="2"/>
      <c r="G25" s="4"/>
      <c r="H25" s="4"/>
      <c r="I25" s="4"/>
      <c r="J25" s="4"/>
      <c r="K25" s="4"/>
    </row>
    <row r="26" spans="1:11" s="12" customFormat="1" ht="13.5" x14ac:dyDescent="0.2">
      <c r="A26" s="11"/>
      <c r="B26" s="10" t="s">
        <v>18</v>
      </c>
      <c r="C26" s="4" t="s">
        <v>876</v>
      </c>
      <c r="D26" s="4"/>
      <c r="E26" s="4"/>
      <c r="F26" s="2"/>
      <c r="G26" s="4"/>
      <c r="H26" s="4"/>
      <c r="I26" s="4"/>
      <c r="J26" s="4"/>
      <c r="K26" s="4"/>
    </row>
  </sheetData>
  <sheetProtection formatRows="0" deleteRows="0" selectLockedCells="1"/>
  <mergeCells count="9">
    <mergeCell ref="B12:K12"/>
    <mergeCell ref="B17:K17"/>
    <mergeCell ref="B22:K22"/>
    <mergeCell ref="B1:J1"/>
    <mergeCell ref="B2:J2"/>
    <mergeCell ref="B3:J3"/>
    <mergeCell ref="B4:J4"/>
    <mergeCell ref="B5:J5"/>
    <mergeCell ref="B7:K7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20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4">
        <v>19</v>
      </c>
      <c r="B6" s="7">
        <v>1</v>
      </c>
      <c r="C6" s="13" t="str">
        <f>VLOOKUP($A6,'համապետական I մաս'!$A$6:$J$154,2,FALSE)</f>
        <v>Խաչատրյան</v>
      </c>
      <c r="D6" s="13" t="str">
        <f>VLOOKUP($A6,'համապետական I մաս'!$A$6:$J$154,3,FALSE)</f>
        <v>Հայկ</v>
      </c>
      <c r="E6" s="13" t="str">
        <f>VLOOKUP($A6,'համապետական I մաս'!$A$6:$J$154,4,FALSE)</f>
        <v>Ռոբերտի</v>
      </c>
      <c r="F6" s="13" t="str">
        <f>VLOOKUP($A6,'համապետական I մաս'!$A$6:$J$154,5,FALSE)</f>
        <v>23.05.1979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AK0460728</v>
      </c>
      <c r="J6" s="13" t="str">
        <f>VLOOKUP($A6,'համապետական I մաս'!$A$6:$J$154,9,FALSE)</f>
        <v>ք.Երևան, Բակունցի 13/2շ., 21 բն.</v>
      </c>
      <c r="K6" s="13" t="str">
        <f>VLOOKUP($A6,'համապետական I մաս'!$A$6:$J$154,10,FALSE)</f>
        <v>ԱԺ պատգամավոր</v>
      </c>
    </row>
    <row r="7" spans="1:11" ht="27" x14ac:dyDescent="0.2">
      <c r="A7" s="14">
        <v>28</v>
      </c>
      <c r="B7" s="7">
        <v>2</v>
      </c>
      <c r="C7" s="13" t="str">
        <f>VLOOKUP($A7,'համապետական I մաս'!$A$6:$J$154,2,FALSE)</f>
        <v>Հակոբյան</v>
      </c>
      <c r="D7" s="13" t="str">
        <f>VLOOKUP($A7,'համապետական I մաս'!$A$6:$J$154,3,FALSE)</f>
        <v>Սամվել</v>
      </c>
      <c r="E7" s="13" t="str">
        <f>VLOOKUP($A7,'համապետական I մաս'!$A$6:$J$154,4,FALSE)</f>
        <v>Հրաչի</v>
      </c>
      <c r="F7" s="13" t="str">
        <f>VLOOKUP($A7,'համապետական I մաս'!$A$6:$J$154,5,FALSE)</f>
        <v>23.07.1961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AG0684051</v>
      </c>
      <c r="J7" s="13" t="str">
        <f>VLOOKUP($A7,'համապետական I մաս'!$A$6:$J$154,9,FALSE)</f>
        <v xml:space="preserve">ք. Երևան, Դրոյի 11, բն. 28 </v>
      </c>
      <c r="K7" s="13" t="str">
        <f>VLOOKUP($A7,'համապետական I մաս'!$A$6:$J$154,10,FALSE)</f>
        <v xml:space="preserve">Չի աշխատում/տնտեսագետ-ապրանքագետ </v>
      </c>
    </row>
    <row r="8" spans="1:11" ht="27" x14ac:dyDescent="0.2">
      <c r="A8" s="14">
        <v>137</v>
      </c>
      <c r="B8" s="7">
        <v>3</v>
      </c>
      <c r="C8" s="13" t="str">
        <f>VLOOKUP($A8,'համապետական I մաս'!$A$6:$J$154,2,FALSE)</f>
        <v>Հակոբյան</v>
      </c>
      <c r="D8" s="13" t="str">
        <f>VLOOKUP($A8,'համապետական I մաս'!$A$6:$J$154,3,FALSE)</f>
        <v>Սմբատ</v>
      </c>
      <c r="E8" s="13" t="str">
        <f>VLOOKUP($A8,'համապետական I մաս'!$A$6:$J$154,4,FALSE)</f>
        <v>Սոսյայի</v>
      </c>
      <c r="F8" s="13" t="str">
        <f>VLOOKUP($A8,'համապետական I մաս'!$A$6:$J$154,5,FALSE)</f>
        <v>17.01.1962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անկուսակցական</v>
      </c>
      <c r="I8" s="13" t="str">
        <f>VLOOKUP($A8,'համապետական I մաս'!$A$6:$J$154,8,FALSE)</f>
        <v>AN0267609</v>
      </c>
      <c r="J8" s="13" t="str">
        <f>VLOOKUP($A8,'համապետական I մաս'!$A$6:$J$154,9,FALSE)</f>
        <v>ք. Երևան, Ավան 14 փող. 17 տուն</v>
      </c>
      <c r="K8" s="13" t="str">
        <f>VLOOKUP($A8,'համապետական I մաս'!$A$6:$J$154,10,FALSE)</f>
        <v xml:space="preserve">Չի աշխատում </v>
      </c>
    </row>
    <row r="9" spans="1:11" ht="40.5" x14ac:dyDescent="0.2">
      <c r="A9" s="14">
        <v>108</v>
      </c>
      <c r="B9" s="7">
        <v>4</v>
      </c>
      <c r="C9" s="13" t="str">
        <f>VLOOKUP($A9,'համապետական I մաս'!$A$6:$J$154,2,FALSE)</f>
        <v>Մխիթարյան</v>
      </c>
      <c r="D9" s="13" t="str">
        <f>VLOOKUP($A9,'համապետական I մաս'!$A$6:$J$154,3,FALSE)</f>
        <v>Անահիտ</v>
      </c>
      <c r="E9" s="13" t="str">
        <f>VLOOKUP($A9,'համապետական I մաս'!$A$6:$J$154,4,FALSE)</f>
        <v>Անդրանիկի</v>
      </c>
      <c r="F9" s="13" t="str">
        <f>VLOOKUP($A9,'համապետական I մաս'!$A$6:$J$154,5,FALSE)</f>
        <v>22.03.1953</v>
      </c>
      <c r="G9" s="13" t="str">
        <f>VLOOKUP($A9,'համապետական I մաս'!$A$6:$J$154,6,FALSE)</f>
        <v>իգ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AN0773562</v>
      </c>
      <c r="J9" s="13" t="str">
        <f>VLOOKUP($A9,'համապետական I մաս'!$A$6:$J$154,9,FALSE)</f>
        <v>Կոտայքի մարզ, ք. Եղվարդ, Թարգմանչաց 1-ին նրբ.</v>
      </c>
      <c r="K9" s="13" t="str">
        <f>VLOOKUP($A9,'համապետական I մաս'!$A$6:$J$154,10,FALSE)</f>
        <v xml:space="preserve">Չի աշխատում </v>
      </c>
    </row>
    <row r="10" spans="1:11" ht="27" x14ac:dyDescent="0.2">
      <c r="A10" s="14">
        <v>31</v>
      </c>
      <c r="B10" s="7">
        <v>5</v>
      </c>
      <c r="C10" s="13" t="str">
        <f>VLOOKUP($A10,'համապետական I մաս'!$A$6:$J$154,2,FALSE)</f>
        <v xml:space="preserve">Ստեփանյան </v>
      </c>
      <c r="D10" s="13" t="str">
        <f>VLOOKUP($A10,'համապետական I մաս'!$A$6:$J$154,3,FALSE)</f>
        <v>Գառնիկ</v>
      </c>
      <c r="E10" s="13" t="str">
        <f>VLOOKUP($A10,'համապետական I մաս'!$A$6:$J$154,4,FALSE)</f>
        <v>Գրիշայի</v>
      </c>
      <c r="F10" s="13" t="str">
        <f>VLOOKUP($A10,'համապետական I մաս'!$A$6:$J$154,5,FALSE)</f>
        <v>06.05.1948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AM0454257</v>
      </c>
      <c r="J10" s="13" t="str">
        <f>VLOOKUP($A10,'համապետական I մաս'!$A$6:$J$154,9,FALSE)</f>
        <v>ք. Երևան, Ն. Նորք 9զնգվ. շ.49 բն.22</v>
      </c>
      <c r="K10" s="13" t="str">
        <f>VLOOKUP($A10,'համապետական I մաս'!$A$6:$J$154,10,FALSE)</f>
        <v>Չի աշխատում / ինժեներ-մեխանիկ</v>
      </c>
    </row>
    <row r="11" spans="1:11" ht="27" x14ac:dyDescent="0.2">
      <c r="A11" s="14">
        <v>140</v>
      </c>
      <c r="B11" s="7">
        <v>6</v>
      </c>
      <c r="C11" s="13" t="str">
        <f>VLOOKUP($A11,'համապետական I մաս'!$A$6:$J$154,2,FALSE)</f>
        <v>Սարգսյան</v>
      </c>
      <c r="D11" s="13" t="str">
        <f>VLOOKUP($A11,'համապետական I մաս'!$A$6:$J$154,3,FALSE)</f>
        <v>Թերեզա</v>
      </c>
      <c r="E11" s="13" t="str">
        <f>VLOOKUP($A11,'համապետական I մաս'!$A$6:$J$154,4,FALSE)</f>
        <v>Լևոնի</v>
      </c>
      <c r="F11" s="13" t="str">
        <f>VLOOKUP($A11,'համապետական I մաս'!$A$6:$J$154,5,FALSE)</f>
        <v>09.07.1962</v>
      </c>
      <c r="G11" s="13" t="str">
        <f>VLOOKUP($A11,'համապետական I մաս'!$A$6:$J$154,6,FALSE)</f>
        <v>իգ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000571885</v>
      </c>
      <c r="J11" s="13" t="str">
        <f>VLOOKUP($A11,'համապետական I մաս'!$A$6:$J$154,9,FALSE)</f>
        <v>ք.Երևան, Նոր Արեշ, 22փ., 79/3 տուն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4">
        <v>29</v>
      </c>
      <c r="B12" s="7">
        <v>7</v>
      </c>
      <c r="C12" s="13" t="str">
        <f>VLOOKUP($A12,'համապետական I մաս'!$A$6:$J$154,2,FALSE)</f>
        <v xml:space="preserve">Ղազարյան </v>
      </c>
      <c r="D12" s="13" t="str">
        <f>VLOOKUP($A12,'համապետական I մաս'!$A$6:$J$154,3,FALSE)</f>
        <v>Մարգարիտա</v>
      </c>
      <c r="E12" s="13" t="str">
        <f>VLOOKUP($A12,'համապետական I մաս'!$A$6:$J$154,4,FALSE)</f>
        <v>Ռոբերտի</v>
      </c>
      <c r="F12" s="13" t="str">
        <f>VLOOKUP($A12,'համապետական I մաս'!$A$6:$J$154,5,FALSE)</f>
        <v>14.06.1970</v>
      </c>
      <c r="G12" s="13" t="str">
        <f>VLOOKUP($A12,'համապետական I մաս'!$A$6:$J$154,6,FALSE)</f>
        <v>իգ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AN0524055</v>
      </c>
      <c r="J12" s="13" t="str">
        <f>VLOOKUP($A12,'համապետական I մաս'!$A$6:$J$154,9,FALSE)</f>
        <v>ք. Երևան, Ն.Նորք 9զ. 3շ., բն. 31</v>
      </c>
      <c r="K12" s="13" t="str">
        <f>VLOOKUP($A12,'համապետական I մաս'!$A$6:$J$154,10,FALSE)</f>
        <v xml:space="preserve">Չի աշխատում </v>
      </c>
    </row>
    <row r="13" spans="1:11" ht="27" x14ac:dyDescent="0.2">
      <c r="A13" s="14">
        <v>35</v>
      </c>
      <c r="B13" s="7">
        <v>8</v>
      </c>
      <c r="C13" s="13" t="str">
        <f>VLOOKUP($A13,'համապետական I մաս'!$A$6:$J$154,2,FALSE)</f>
        <v>Պողոսյան</v>
      </c>
      <c r="D13" s="13" t="str">
        <f>VLOOKUP($A13,'համապետական I մաս'!$A$6:$J$154,3,FALSE)</f>
        <v>Աշոտ</v>
      </c>
      <c r="E13" s="13" t="str">
        <f>VLOOKUP($A13,'համապետական I մաս'!$A$6:$J$154,4,FALSE)</f>
        <v>Գուրգենի</v>
      </c>
      <c r="F13" s="13" t="str">
        <f>VLOOKUP($A13,'համապետական I մաս'!$A$6:$J$154,5,FALSE)</f>
        <v>06.05.1960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AN 0772626</v>
      </c>
      <c r="J13" s="13" t="str">
        <f>VLOOKUP($A13,'համապետական I մաս'!$A$6:$J$154,9,FALSE)</f>
        <v>ք.Երևան, Սա.սունցի Դավթի նրբ., 33/4 տուն</v>
      </c>
      <c r="K13" s="13" t="str">
        <f>VLOOKUP($A13,'համապետական I մաս'!$A$6:$J$154,10,FALSE)</f>
        <v xml:space="preserve">Չի աշխատում </v>
      </c>
    </row>
    <row r="14" spans="1:11" ht="40.5" x14ac:dyDescent="0.2">
      <c r="A14" s="14">
        <v>144</v>
      </c>
      <c r="B14" s="7">
        <v>9</v>
      </c>
      <c r="C14" s="13" t="str">
        <f>VLOOKUP($A14,'համապետական I մաս'!$A$6:$J$154,2,FALSE)</f>
        <v xml:space="preserve">Գևորգյան </v>
      </c>
      <c r="D14" s="13" t="str">
        <f>VLOOKUP($A14,'համապետական I մաս'!$A$6:$J$154,3,FALSE)</f>
        <v>Սուսաննա</v>
      </c>
      <c r="E14" s="13" t="str">
        <f>VLOOKUP($A14,'համապետական I մաս'!$A$6:$J$154,4,FALSE)</f>
        <v>Մերուժանի</v>
      </c>
      <c r="F14" s="13" t="str">
        <f>VLOOKUP($A14,'համապետական I մաս'!$A$6:$J$154,5,FALSE)</f>
        <v>23.07.1971</v>
      </c>
      <c r="G14" s="13" t="str">
        <f>VLOOKUP($A14,'համապետական I մաս'!$A$6:$J$154,6,FALSE)</f>
        <v>իգ</v>
      </c>
      <c r="H14" s="13" t="str">
        <f>VLOOKUP($A14,'համապետական I մաս'!$A$6:$J$154,7,FALSE)</f>
        <v>«Համախմբում»</v>
      </c>
      <c r="I14" s="13" t="str">
        <f>VLOOKUP($A14,'համապետական I մաս'!$A$6:$J$154,8,FALSE)</f>
        <v>006736219</v>
      </c>
      <c r="J14" s="13" t="str">
        <f>VLOOKUP($A14,'համապետական I մաս'!$A$6:$J$154,9,FALSE)</f>
        <v>ք.Երևան, Նորքի 6–րդ զանգված, Շոպրոնի 2–րդ նրբ., 5շ., 24բն</v>
      </c>
      <c r="K14" s="13" t="str">
        <f>VLOOKUP($A14,'համապետական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23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21</v>
      </c>
      <c r="B6" s="7">
        <v>1</v>
      </c>
      <c r="C6" s="13" t="str">
        <f>VLOOKUP($A6,'համապետական I մաս'!$A$6:$J$154,2,FALSE)</f>
        <v>Աբասյան</v>
      </c>
      <c r="D6" s="13" t="str">
        <f>VLOOKUP($A6,'համապետական I մաս'!$A$6:$J$154,3,FALSE)</f>
        <v>Գայանե</v>
      </c>
      <c r="E6" s="13" t="str">
        <f>VLOOKUP($A6,'համապետական I մաս'!$A$6:$J$154,4,FALSE)</f>
        <v>Հակոբի</v>
      </c>
      <c r="F6" s="13" t="str">
        <f>VLOOKUP($A6,'համապետական I մաս'!$A$6:$J$154,5,FALSE)</f>
        <v>15.05.1962</v>
      </c>
      <c r="G6" s="13" t="str">
        <f>VLOOKUP($A6,'համապետական I մաս'!$A$6:$J$154,6,FALSE)</f>
        <v>իգ</v>
      </c>
      <c r="H6" s="13" t="str">
        <f>VLOOKUP($A6,'համապետական I մաս'!$A$6:$J$154,7,FALSE)</f>
        <v>«Ժառանգություն»</v>
      </c>
      <c r="I6" s="13" t="str">
        <f>VLOOKUP($A6,'համապետական I մաս'!$A$6:$J$154,8,FALSE)</f>
        <v>AM0787789</v>
      </c>
      <c r="J6" s="13" t="str">
        <f>VLOOKUP($A6,'համապետական I մաս'!$A$6:$J$154,9,FALSE)</f>
        <v>ք. Երևան, Դավիթաշեն 1 թաղ, 52 շենք բն. 9</v>
      </c>
      <c r="K6" s="13" t="str">
        <f>VLOOKUP($A6,'համապետական I մաս'!$A$6:$J$154,10,FALSE)</f>
        <v xml:space="preserve">«Ժառանգություն» կուսակցության վարչության քարտուղար </v>
      </c>
    </row>
    <row r="7" spans="1:11" ht="27" x14ac:dyDescent="0.2">
      <c r="A7" s="15">
        <v>145</v>
      </c>
      <c r="B7" s="7">
        <v>2</v>
      </c>
      <c r="C7" s="13" t="str">
        <f>VLOOKUP($A7,'համապետական I մաս'!$A$6:$J$154,2,FALSE)</f>
        <v>Արզումանյան</v>
      </c>
      <c r="D7" s="13" t="str">
        <f>VLOOKUP($A7,'համապետական I մաս'!$A$6:$J$154,3,FALSE)</f>
        <v>Գևորգ</v>
      </c>
      <c r="E7" s="13" t="str">
        <f>VLOOKUP($A7,'համապետական I մաս'!$A$6:$J$154,4,FALSE)</f>
        <v>Սոսի</v>
      </c>
      <c r="F7" s="13" t="str">
        <f>VLOOKUP($A7,'համապետական I մաս'!$A$6:$J$154,5,FALSE)</f>
        <v>08.01.1959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անկուսակցական</v>
      </c>
      <c r="I7" s="13" t="str">
        <f>VLOOKUP($A7,'համապետական I մաս'!$A$6:$J$154,8,FALSE)</f>
        <v>000711044</v>
      </c>
      <c r="J7" s="13" t="str">
        <f>VLOOKUP($A7,'համապետական I մաս'!$A$6:$J$154,9,FALSE)</f>
        <v>ք.Երևան, Շիրվանզադեի 3–րդ շ., 11բն.</v>
      </c>
      <c r="K7" s="13" t="str">
        <f>VLOOKUP($A7,'համապետական I մաս'!$A$6:$J$154,10,FALSE)</f>
        <v>՛՛Անելիք Բանկ՛՛ ՓԲԸ, իրավաբան</v>
      </c>
    </row>
    <row r="8" spans="1:11" ht="27" x14ac:dyDescent="0.2">
      <c r="A8" s="15">
        <v>101</v>
      </c>
      <c r="B8" s="7">
        <v>3</v>
      </c>
      <c r="C8" s="13" t="str">
        <f>VLOOKUP($A8,'համապետական I մաս'!$A$6:$J$154,2,FALSE)</f>
        <v>Բալյան</v>
      </c>
      <c r="D8" s="13" t="str">
        <f>VLOOKUP($A8,'համապետական I մաս'!$A$6:$J$154,3,FALSE)</f>
        <v>Եվգենիյա</v>
      </c>
      <c r="E8" s="13" t="str">
        <f>VLOOKUP($A8,'համապետական I մաս'!$A$6:$J$154,4,FALSE)</f>
        <v>Գագիկի</v>
      </c>
      <c r="F8" s="13" t="str">
        <f>VLOOKUP($A8,'համապետական I մաս'!$A$6:$J$154,5,FALSE)</f>
        <v>16.06.1988</v>
      </c>
      <c r="G8" s="13" t="str">
        <f>VLOOKUP($A8,'համապետական I մաս'!$A$6:$J$154,6,FALSE)</f>
        <v>իգ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AH0671453</v>
      </c>
      <c r="J8" s="13" t="str">
        <f>VLOOKUP($A8,'համապետական I մաս'!$A$6:$J$154,9,FALSE)</f>
        <v>ք. Երևան, Կոմիտաս 3/2 տուն</v>
      </c>
      <c r="K8" s="13" t="str">
        <f>VLOOKUP($A8,'համապետական I մաս'!$A$6:$J$154,10,FALSE)</f>
        <v>՛՛Ադամիում՛՛ ՍՊԸ, հաշվապահ</v>
      </c>
    </row>
    <row r="9" spans="1:11" ht="13.5" x14ac:dyDescent="0.2">
      <c r="A9" s="15">
        <v>48</v>
      </c>
      <c r="B9" s="7">
        <v>4</v>
      </c>
      <c r="C9" s="13" t="str">
        <f>VLOOKUP($A9,'համապետական I մաս'!$A$6:$J$154,2,FALSE)</f>
        <v>Հովհաննեսյան</v>
      </c>
      <c r="D9" s="13" t="str">
        <f>VLOOKUP($A9,'համապետական I մաս'!$A$6:$J$154,3,FALSE)</f>
        <v>Համլետ</v>
      </c>
      <c r="E9" s="13" t="str">
        <f>VLOOKUP($A9,'համապետական I մաս'!$A$6:$J$154,4,FALSE)</f>
        <v>Սաշայի</v>
      </c>
      <c r="F9" s="13" t="str">
        <f>VLOOKUP($A9,'համապետական I մաս'!$A$6:$J$154,5,FALSE)</f>
        <v>15.04.1966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000992073</v>
      </c>
      <c r="J9" s="13" t="str">
        <f>VLOOKUP($A9,'համապետական I մաս'!$A$6:$J$154,9,FALSE)</f>
        <v>գ.Մրգաշեն, 6փ., 31տ.</v>
      </c>
      <c r="K9" s="13" t="str">
        <f>VLOOKUP($A9,'համապետական I մաս'!$A$6:$J$154,10,FALSE)</f>
        <v>Գործարար</v>
      </c>
    </row>
    <row r="10" spans="1:11" ht="27" x14ac:dyDescent="0.2">
      <c r="A10" s="15">
        <v>37</v>
      </c>
      <c r="B10" s="7">
        <v>5</v>
      </c>
      <c r="C10" s="13" t="str">
        <f>VLOOKUP($A10,'համապետական I մաս'!$A$6:$J$154,2,FALSE)</f>
        <v>Ղարիբյան</v>
      </c>
      <c r="D10" s="13" t="str">
        <f>VLOOKUP($A10,'համապետական I մաս'!$A$6:$J$154,3,FALSE)</f>
        <v>Նազիկ</v>
      </c>
      <c r="E10" s="13" t="str">
        <f>VLOOKUP($A10,'համապետական I մաս'!$A$6:$J$154,4,FALSE)</f>
        <v>Հենրիկի</v>
      </c>
      <c r="F10" s="13" t="str">
        <f>VLOOKUP($A10,'համապետական I մաս'!$A$6:$J$154,5,FALSE)</f>
        <v>01.09.1960</v>
      </c>
      <c r="G10" s="13" t="str">
        <f>VLOOKUP($A10,'համապետական I մաս'!$A$6:$J$154,6,FALSE)</f>
        <v>իգ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007430028</v>
      </c>
      <c r="J10" s="13" t="str">
        <f>VLOOKUP($A10,'համապետական I մաս'!$A$6:$J$154,9,FALSE)</f>
        <v>ք.Երևան, Արաբկիր 51փ., 3/27</v>
      </c>
      <c r="K10" s="13" t="str">
        <f>VLOOKUP($A10,'համապետական I մաս'!$A$6:$J$154,10,FALSE)</f>
        <v xml:space="preserve">Չի աշխատում </v>
      </c>
    </row>
    <row r="11" spans="1:11" ht="54" x14ac:dyDescent="0.2">
      <c r="A11" s="15">
        <v>2</v>
      </c>
      <c r="B11" s="7">
        <v>6</v>
      </c>
      <c r="C11" s="13" t="str">
        <f>VLOOKUP($A11,'համապետական I մաս'!$A$6:$J$154,2,FALSE)</f>
        <v>Մարտիրոսյան</v>
      </c>
      <c r="D11" s="13" t="str">
        <f>VLOOKUP($A11,'համապետական I մաս'!$A$6:$J$154,3,FALSE)</f>
        <v>Արմեն</v>
      </c>
      <c r="E11" s="13" t="str">
        <f>VLOOKUP($A11,'համապետական I մաս'!$A$6:$J$154,4,FALSE)</f>
        <v>Պավլիկի</v>
      </c>
      <c r="F11" s="13" t="str">
        <f>VLOOKUP($A11,'համապետական I մաս'!$A$6:$J$154,5,FALSE)</f>
        <v>30.09.1973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«Ժառանգություն»</v>
      </c>
      <c r="I11" s="13" t="str">
        <f>VLOOKUP($A11,'համապետական I մաս'!$A$6:$J$154,8,FALSE)</f>
        <v>007894140</v>
      </c>
      <c r="J11" s="13" t="str">
        <f>VLOOKUP($A11,'համապետական I մաս'!$A$6:$J$154,9,FALSE)</f>
        <v>ք. Երևան ,16 թաղամաս 44 շենք, 62 բնակարան</v>
      </c>
      <c r="K11" s="13" t="str">
        <f>VLOOKUP($A11,'համապետական I մաս'!$A$6:$J$154,10,FALSE)</f>
        <v>«ՀԱՅԱՍՏԱՆԻ ՖԻԶԻԿԱԿԱՆ ԿՈՒԼՏՈՒՐԱՅԻ ԵՎ ՍՊՈՐՏԻ ՊԵՏԱԿԱՆ ԻՆՍՏԻՏՈՒՏ» , դոցենտ (դասախոս)</v>
      </c>
    </row>
    <row r="12" spans="1:11" ht="40.5" x14ac:dyDescent="0.2">
      <c r="A12" s="15">
        <v>24</v>
      </c>
      <c r="B12" s="7">
        <v>7</v>
      </c>
      <c r="C12" s="13" t="str">
        <f>VLOOKUP($A12,'համապետական I մաս'!$A$6:$J$154,2,FALSE)</f>
        <v>Մարտիրոսյան</v>
      </c>
      <c r="D12" s="13" t="str">
        <f>VLOOKUP($A12,'համապետական I մաս'!$A$6:$J$154,3,FALSE)</f>
        <v>Ռշտուն</v>
      </c>
      <c r="E12" s="13" t="str">
        <f>VLOOKUP($A12,'համապետական I մաս'!$A$6:$J$154,4,FALSE)</f>
        <v>Հովակիմի</v>
      </c>
      <c r="F12" s="13" t="str">
        <f>VLOOKUP($A12,'համապետական I մաս'!$A$6:$J$154,5,FALSE)</f>
        <v>27.10.1963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«Ժառանգություն»</v>
      </c>
      <c r="I12" s="13" t="str">
        <f>VLOOKUP($A12,'համապետական I մաս'!$A$6:$J$154,8,FALSE)</f>
        <v>AG0519513</v>
      </c>
      <c r="J12" s="13" t="str">
        <f>VLOOKUP($A12,'համապետական I մաս'!$A$6:$J$154,9,FALSE)</f>
        <v>ք. Երևան, Բաղրամյան 60-3</v>
      </c>
      <c r="K12" s="13" t="str">
        <f>VLOOKUP($A12,'համապետական I մաս'!$A$6:$J$154,10,FALSE)</f>
        <v xml:space="preserve">ՀՀ Ազգային Ժողովի «Ժառանգություն» խմբակցության փորձագետ, </v>
      </c>
    </row>
    <row r="13" spans="1:11" ht="40.5" x14ac:dyDescent="0.2">
      <c r="A13" s="15">
        <v>141</v>
      </c>
      <c r="B13" s="7">
        <v>8</v>
      </c>
      <c r="C13" s="13" t="str">
        <f>VLOOKUP($A13,'համապետական I մաս'!$A$6:$J$154,2,FALSE)</f>
        <v>Դավթյան</v>
      </c>
      <c r="D13" s="13" t="str">
        <f>VLOOKUP($A13,'համապետական I մաս'!$A$6:$J$154,3,FALSE)</f>
        <v>Վիգեն</v>
      </c>
      <c r="E13" s="13" t="str">
        <f>VLOOKUP($A13,'համապետական I մաս'!$A$6:$J$154,4,FALSE)</f>
        <v>Վարազդատի</v>
      </c>
      <c r="F13" s="13" t="str">
        <f>VLOOKUP($A13,'համապետական I մաս'!$A$6:$J$154,5,FALSE)</f>
        <v>25.09.1987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000409862</v>
      </c>
      <c r="J13" s="13" t="str">
        <f>VLOOKUP($A13,'համապետական I մաս'!$A$6:$J$154,9,FALSE)</f>
        <v>Կոտայքի մարզ, գ.Քասախ, Արաբկիր փ., 24 տուն</v>
      </c>
      <c r="K13" s="13" t="str">
        <f>VLOOKUP($A13,'համապետական I մաս'!$A$6:$J$154,10,FALSE)</f>
        <v xml:space="preserve">Չի աշխատում </v>
      </c>
    </row>
    <row r="14" spans="1:11" ht="27" x14ac:dyDescent="0.2">
      <c r="A14" s="15">
        <v>32</v>
      </c>
      <c r="B14" s="7">
        <v>9</v>
      </c>
      <c r="C14" s="13" t="str">
        <f>VLOOKUP($A14,'համապետական I մաս'!$A$6:$J$154,2,FALSE)</f>
        <v>Սիմոնյան</v>
      </c>
      <c r="D14" s="13" t="str">
        <f>VLOOKUP($A14,'համապետական I մաս'!$A$6:$J$154,3,FALSE)</f>
        <v>Սիմոն</v>
      </c>
      <c r="E14" s="13" t="str">
        <f>VLOOKUP($A14,'համապետական I մաս'!$A$6:$J$154,4,FALSE)</f>
        <v>Աշոտի</v>
      </c>
      <c r="F14" s="13" t="str">
        <f>VLOOKUP($A14,'համապետական I մաս'!$A$6:$J$154,5,FALSE)</f>
        <v xml:space="preserve">25,04,1991 </v>
      </c>
      <c r="G14" s="13" t="str">
        <f>VLOOKUP($A14,'համապետական I մաս'!$A$6:$J$154,6,FALSE)</f>
        <v>ար</v>
      </c>
      <c r="H14" s="13" t="str">
        <f>VLOOKUP($A14,'համապետական I մաս'!$A$6:$J$154,7,FALSE)</f>
        <v>«Համախմբում»</v>
      </c>
      <c r="I14" s="13" t="str">
        <f>VLOOKUP($A14,'համապետական I մաս'!$A$6:$J$154,8,FALSE)</f>
        <v>AH0438159</v>
      </c>
      <c r="J14" s="13" t="str">
        <f>VLOOKUP($A14,'համապետական I մաս'!$A$6:$J$154,9,FALSE)</f>
        <v>ք. Երևան, Գյուլբենկյան 36-10</v>
      </c>
      <c r="K14" s="13" t="str">
        <f>VLOOKUP($A14,'համապետական I մաս'!$A$6:$J$154,10,FALSE)</f>
        <v>ԱԺ պատգամավորի օգնական</v>
      </c>
    </row>
    <row r="15" spans="1:11" ht="27" x14ac:dyDescent="0.2">
      <c r="A15" s="15">
        <v>40</v>
      </c>
      <c r="B15" s="7">
        <v>10</v>
      </c>
      <c r="C15" s="13" t="str">
        <f>VLOOKUP($A15,'համապետական I մաս'!$A$6:$J$154,2,FALSE)</f>
        <v>Քոչարյան</v>
      </c>
      <c r="D15" s="13" t="str">
        <f>VLOOKUP($A15,'համապետական I մաս'!$A$6:$J$154,3,FALSE)</f>
        <v>Կարեն</v>
      </c>
      <c r="E15" s="13" t="str">
        <f>VLOOKUP($A15,'համապետական I մաս'!$A$6:$J$154,4,FALSE)</f>
        <v>Իշխանի</v>
      </c>
      <c r="F15" s="13" t="str">
        <f>VLOOKUP($A15,'համապետական I մաս'!$A$6:$J$154,5,FALSE)</f>
        <v>20.01.1975</v>
      </c>
      <c r="G15" s="13" t="str">
        <f>VLOOKUP($A15,'համապետական I մաս'!$A$6:$J$154,6,FALSE)</f>
        <v>ար</v>
      </c>
      <c r="H15" s="13" t="str">
        <f>VLOOKUP($A15,'համապետական I մաս'!$A$6:$J$154,7,FALSE)</f>
        <v>«Համախմբում»</v>
      </c>
      <c r="I15" s="13" t="str">
        <f>VLOOKUP($A15,'համապետական I մաս'!$A$6:$J$154,8,FALSE)</f>
        <v>AK0602528</v>
      </c>
      <c r="J15" s="13" t="str">
        <f>VLOOKUP($A15,'համապետական I մաս'!$A$6:$J$154,9,FALSE)</f>
        <v>ք. Երևան, Հալաբյան շ. 34 ա, բն. 38</v>
      </c>
      <c r="K15" s="13" t="str">
        <f>VLOOKUP($A15,'համապետական I մաս'!$A$6:$J$154,10,FALSE)</f>
        <v>ԱԺ հանձնաժողովի օգնական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24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44</v>
      </c>
      <c r="B6" s="7">
        <v>1</v>
      </c>
      <c r="C6" s="13" t="str">
        <f>VLOOKUP($A6,'համապետական I մաս'!$A$6:$J$154,2,FALSE)</f>
        <v>Բաղդասարյան</v>
      </c>
      <c r="D6" s="13" t="str">
        <f>VLOOKUP($A6,'համապետական I մաս'!$A$6:$J$154,3,FALSE)</f>
        <v>Համլետ</v>
      </c>
      <c r="E6" s="13" t="str">
        <f>VLOOKUP($A6,'համապետական I մաս'!$A$6:$J$154,4,FALSE)</f>
        <v>Արմենակի</v>
      </c>
      <c r="F6" s="13" t="str">
        <f>VLOOKUP($A6,'համապետական I մաս'!$A$6:$J$154,5,FALSE)</f>
        <v>19.03.1950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AM0705247</v>
      </c>
      <c r="J6" s="13" t="str">
        <f>VLOOKUP($A6,'համապետական I մաս'!$A$6:$J$154,9,FALSE)</f>
        <v>ք. Երևան, Կոմիտաս 7/4-18</v>
      </c>
      <c r="K6" s="13" t="str">
        <f>VLOOKUP($A6,'համապետական I մաս'!$A$6:$J$154,10,FALSE)</f>
        <v xml:space="preserve">Չի աշխատում </v>
      </c>
    </row>
    <row r="7" spans="1:11" ht="27" x14ac:dyDescent="0.2">
      <c r="A7" s="15">
        <v>41</v>
      </c>
      <c r="B7" s="7">
        <v>2</v>
      </c>
      <c r="C7" s="13" t="str">
        <f>VLOOKUP($A7,'համապետական I մաս'!$A$6:$J$154,2,FALSE)</f>
        <v>Զաքարյան</v>
      </c>
      <c r="D7" s="13" t="str">
        <f>VLOOKUP($A7,'համապետական I մաս'!$A$6:$J$154,3,FALSE)</f>
        <v>Սիրանուշ</v>
      </c>
      <c r="E7" s="13" t="str">
        <f>VLOOKUP($A7,'համապետական I մաս'!$A$6:$J$154,4,FALSE)</f>
        <v>Վաչագանի</v>
      </c>
      <c r="F7" s="13" t="str">
        <f>VLOOKUP($A7,'համապետական I մաս'!$A$6:$J$154,5,FALSE)</f>
        <v>21.03.1964</v>
      </c>
      <c r="G7" s="13" t="str">
        <f>VLOOKUP($A7,'համապետական I մաս'!$A$6:$J$154,6,FALSE)</f>
        <v>իգ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AK0567695</v>
      </c>
      <c r="J7" s="13" t="str">
        <f>VLOOKUP($A7,'համապետական I մաս'!$A$6:$J$154,9,FALSE)</f>
        <v>ք. Երևան, Անդրանիկի շ. 56</v>
      </c>
      <c r="K7" s="13" t="str">
        <f>VLOOKUP($A7,'համապետական I մաս'!$A$6:$J$154,10,FALSE)</f>
        <v xml:space="preserve">Թիվ 19 պոլիկլինկա, մանկաբույժ </v>
      </c>
    </row>
    <row r="8" spans="1:11" ht="27" x14ac:dyDescent="0.2">
      <c r="A8" s="15">
        <v>52</v>
      </c>
      <c r="B8" s="7">
        <v>3</v>
      </c>
      <c r="C8" s="13" t="str">
        <f>VLOOKUP($A8,'համապետական I մաս'!$A$6:$J$154,2,FALSE)</f>
        <v>Խաչատրյան</v>
      </c>
      <c r="D8" s="13" t="str">
        <f>VLOOKUP($A8,'համապետական I մաս'!$A$6:$J$154,3,FALSE)</f>
        <v>Վարդան</v>
      </c>
      <c r="E8" s="13" t="str">
        <f>VLOOKUP($A8,'համապետական I մաս'!$A$6:$J$154,4,FALSE)</f>
        <v>Բորիսի</v>
      </c>
      <c r="F8" s="13" t="str">
        <f>VLOOKUP($A8,'համապետական I մաս'!$A$6:$J$154,5,FALSE)</f>
        <v>27.09.1990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անկուսակցական</v>
      </c>
      <c r="I8" s="13" t="str">
        <f>VLOOKUP($A8,'համապետական I մաս'!$A$6:$J$154,8,FALSE)</f>
        <v>AH0274789</v>
      </c>
      <c r="J8" s="13" t="str">
        <f>VLOOKUP($A8,'համապետական I մաս'!$A$6:$J$154,9,FALSE)</f>
        <v>ք. Երևան, Արշակունյաց 135 Ե շենք, բն. 22</v>
      </c>
      <c r="K8" s="13" t="str">
        <f>VLOOKUP($A8,'համապետական I մաս'!$A$6:$J$154,10,FALSE)</f>
        <v xml:space="preserve">Չի աշխատում </v>
      </c>
    </row>
    <row r="9" spans="1:11" ht="27" x14ac:dyDescent="0.2">
      <c r="A9" s="15">
        <v>70</v>
      </c>
      <c r="B9" s="7">
        <v>4</v>
      </c>
      <c r="C9" s="13" t="str">
        <f>VLOOKUP($A9,'համապետական I մաս'!$A$6:$J$154,2,FALSE)</f>
        <v>Հարությունյան</v>
      </c>
      <c r="D9" s="13" t="str">
        <f>VLOOKUP($A9,'համապետական I մաս'!$A$6:$J$154,3,FALSE)</f>
        <v>Արմեն</v>
      </c>
      <c r="E9" s="13" t="str">
        <f>VLOOKUP($A9,'համապետական I մաս'!$A$6:$J$154,4,FALSE)</f>
        <v>Յուրիի</v>
      </c>
      <c r="F9" s="13" t="str">
        <f>VLOOKUP($A9,'համապետական I մաս'!$A$6:$J$154,5,FALSE)</f>
        <v>17.08.1976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AN0301435</v>
      </c>
      <c r="J9" s="13" t="str">
        <f>VLOOKUP($A9,'համապետական I մաս'!$A$6:$J$154,9,FALSE)</f>
        <v>ք. Երևան, Վ. Շենգավիթ, 1-ին փող. Տուն 48</v>
      </c>
      <c r="K9" s="13" t="str">
        <f>VLOOKUP($A9,'համապետական I մաս'!$A$6:$J$154,10,FALSE)</f>
        <v>Գործարար</v>
      </c>
    </row>
    <row r="10" spans="1:11" ht="27" x14ac:dyDescent="0.2">
      <c r="A10" s="15">
        <v>92</v>
      </c>
      <c r="B10" s="7">
        <v>5</v>
      </c>
      <c r="C10" s="13" t="str">
        <f>VLOOKUP($A10,'համապետական I մաս'!$A$6:$J$154,2,FALSE)</f>
        <v>Հարեյան</v>
      </c>
      <c r="D10" s="13" t="str">
        <f>VLOOKUP($A10,'համապետական I մաս'!$A$6:$J$154,3,FALSE)</f>
        <v>Վանիկ</v>
      </c>
      <c r="E10" s="13" t="str">
        <f>VLOOKUP($A10,'համապետական I մաս'!$A$6:$J$154,4,FALSE)</f>
        <v>Միրզաջանի</v>
      </c>
      <c r="F10" s="13" t="str">
        <f>VLOOKUP($A10,'համապետական I մաս'!$A$6:$J$154,5,FALSE)</f>
        <v>18.08.1965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Անկուսակցական</v>
      </c>
      <c r="I10" s="13" t="str">
        <f>VLOOKUP($A10,'համապետական I մաս'!$A$6:$J$154,8,FALSE)</f>
        <v>AN0547005</v>
      </c>
      <c r="J10" s="13" t="str">
        <f>VLOOKUP($A10,'համապետական I մաս'!$A$6:$J$154,9,FALSE)</f>
        <v>ք. Երևան, Շահումյան փող. 6, տուն 18/3</v>
      </c>
      <c r="K10" s="13" t="str">
        <f>VLOOKUP($A10,'համապետական I մաս'!$A$6:$J$154,10,FALSE)</f>
        <v xml:space="preserve">Չի աշխատում </v>
      </c>
    </row>
    <row r="11" spans="1:11" ht="27" x14ac:dyDescent="0.2">
      <c r="A11" s="15">
        <v>46</v>
      </c>
      <c r="B11" s="7">
        <v>6</v>
      </c>
      <c r="C11" s="13" t="str">
        <f>VLOOKUP($A11,'համապետական I մաս'!$A$6:$J$154,2,FALSE)</f>
        <v>Մելիքյան</v>
      </c>
      <c r="D11" s="13" t="str">
        <f>VLOOKUP($A11,'համապետական I մաս'!$A$6:$J$154,3,FALSE)</f>
        <v>Հասմիկ</v>
      </c>
      <c r="E11" s="13" t="str">
        <f>VLOOKUP($A11,'համապետական I մաս'!$A$6:$J$154,4,FALSE)</f>
        <v>Ռուբենի</v>
      </c>
      <c r="F11" s="13" t="str">
        <f>VLOOKUP($A11,'համապետական I մաս'!$A$6:$J$154,5,FALSE)</f>
        <v>13.11.1981</v>
      </c>
      <c r="G11" s="13" t="str">
        <f>VLOOKUP($A11,'համապետական I մաս'!$A$6:$J$154,6,FALSE)</f>
        <v>իգ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AN0407753</v>
      </c>
      <c r="J11" s="13" t="str">
        <f>VLOOKUP($A11,'համապետական I մաս'!$A$6:$J$154,9,FALSE)</f>
        <v>ք. Երևան, Արտաշիսյան 86շ., 9 բն.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5">
        <v>47</v>
      </c>
      <c r="B12" s="7">
        <v>7</v>
      </c>
      <c r="C12" s="13" t="str">
        <f>VLOOKUP($A12,'համապետական I մաս'!$A$6:$J$154,2,FALSE)</f>
        <v>Պողոսյան</v>
      </c>
      <c r="D12" s="13" t="str">
        <f>VLOOKUP($A12,'համապետական I մաս'!$A$6:$J$154,3,FALSE)</f>
        <v>Կամո</v>
      </c>
      <c r="E12" s="13" t="str">
        <f>VLOOKUP($A12,'համապետական I մաս'!$A$6:$J$154,4,FALSE)</f>
        <v>Նիկալայի</v>
      </c>
      <c r="F12" s="13" t="str">
        <f>VLOOKUP($A12,'համապետական I մաս'!$A$6:$J$154,5,FALSE)</f>
        <v>02.06.1959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AG0663971</v>
      </c>
      <c r="J12" s="13" t="str">
        <f>VLOOKUP($A12,'համապետական I մաս'!$A$6:$J$154,9,FALSE)</f>
        <v>ք. Երևան, Բաբաջանյան 63շ., 31 բն.</v>
      </c>
      <c r="K12" s="13" t="str">
        <f>VLOOKUP($A12,'համապետական I մաս'!$A$6:$J$154,10,FALSE)</f>
        <v xml:space="preserve">Չի աշխատում </v>
      </c>
    </row>
    <row r="13" spans="1:11" ht="27" x14ac:dyDescent="0.2">
      <c r="A13" s="15">
        <v>72</v>
      </c>
      <c r="B13" s="7">
        <v>8</v>
      </c>
      <c r="C13" s="13" t="str">
        <f>VLOOKUP($A13,'համապետական I մաս'!$A$6:$J$154,2,FALSE)</f>
        <v xml:space="preserve">Ստեփանյան </v>
      </c>
      <c r="D13" s="13" t="str">
        <f>VLOOKUP($A13,'համապետական I մաս'!$A$6:$J$154,3,FALSE)</f>
        <v>Արմենակ</v>
      </c>
      <c r="E13" s="13" t="str">
        <f>VLOOKUP($A13,'համապետական I մաս'!$A$6:$J$154,4,FALSE)</f>
        <v>Լեոնտիի</v>
      </c>
      <c r="F13" s="13" t="str">
        <f>VLOOKUP($A13,'համապետական I մաս'!$A$6:$J$154,5,FALSE)</f>
        <v>20.08.1983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«Ժառանգություն»</v>
      </c>
      <c r="I13" s="13" t="str">
        <f>VLOOKUP($A13,'համապետական I մաս'!$A$6:$J$154,8,FALSE)</f>
        <v>AN 0309849</v>
      </c>
      <c r="J13" s="13" t="str">
        <f>VLOOKUP($A13,'համապետական I մաս'!$A$6:$J$154,9,FALSE)</f>
        <v>ք. Երևան, փող. Մարտիկյան, տուն 17</v>
      </c>
      <c r="K13" s="13" t="str">
        <f>VLOOKUP($A13,'համապետական I մաս'!$A$6:$J$154,10,FALSE)</f>
        <v>«Էքսպերտ Լաբորատորիա» ՍՊԸ, փորձագետ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25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51</v>
      </c>
      <c r="B6" s="7">
        <v>1</v>
      </c>
      <c r="C6" s="13" t="str">
        <f>VLOOKUP($A6,'համապետական I մաս'!$A$6:$J$154,2,FALSE)</f>
        <v>Ալեքյան</v>
      </c>
      <c r="D6" s="13" t="str">
        <f>VLOOKUP($A6,'համապետական I մաս'!$A$6:$J$154,3,FALSE)</f>
        <v>Երվանդ</v>
      </c>
      <c r="E6" s="13" t="str">
        <f>VLOOKUP($A6,'համապետական I մաս'!$A$6:$J$154,4,FALSE)</f>
        <v>Տելմանի</v>
      </c>
      <c r="F6" s="13" t="str">
        <f>VLOOKUP($A6,'համապետական I մաս'!$A$6:$J$154,5,FALSE)</f>
        <v>03.01.1963</v>
      </c>
      <c r="G6" s="13" t="str">
        <f>VLOOKUP($A6,'համապետական I մաս'!$A$6:$J$154,6,FALSE)</f>
        <v>ար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000977744</v>
      </c>
      <c r="J6" s="13" t="str">
        <f>VLOOKUP($A6,'համապետական I մաս'!$A$6:$J$154,9,FALSE)</f>
        <v>ք.Երևան, Սարի թաղ., 12փ., 9 տուն</v>
      </c>
      <c r="K6" s="13" t="str">
        <f>VLOOKUP($A6,'համապետական I մաս'!$A$6:$J$154,10,FALSE)</f>
        <v>՛՛ԵՐԱԼ՛՛ ՍՊԸ տնօրեն</v>
      </c>
    </row>
    <row r="7" spans="1:11" ht="27" x14ac:dyDescent="0.2">
      <c r="A7" s="15">
        <v>30</v>
      </c>
      <c r="B7" s="7">
        <v>2</v>
      </c>
      <c r="C7" s="13" t="str">
        <f>VLOOKUP($A7,'համապետական I մաս'!$A$6:$J$154,2,FALSE)</f>
        <v>Արզումանյան</v>
      </c>
      <c r="D7" s="13" t="str">
        <f>VLOOKUP($A7,'համապետական I մաս'!$A$6:$J$154,3,FALSE)</f>
        <v>Ֆիլիպ</v>
      </c>
      <c r="E7" s="13" t="str">
        <f>VLOOKUP($A7,'համապետական I մաս'!$A$6:$J$154,4,FALSE)</f>
        <v>Վիկտորի</v>
      </c>
      <c r="F7" s="13" t="str">
        <f>VLOOKUP($A7,'համապետական I մաս'!$A$6:$J$154,5,FALSE)</f>
        <v>19.03.1992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«Ժառանգություն»</v>
      </c>
      <c r="I7" s="13" t="str">
        <f>VLOOKUP($A7,'համապետական I մաս'!$A$6:$J$154,8,FALSE)</f>
        <v>002050250</v>
      </c>
      <c r="J7" s="13" t="str">
        <f>VLOOKUP($A7,'համապետական I մաս'!$A$6:$J$154,9,FALSE)</f>
        <v>ք. Երևան, Ազատության պող. 11 շենք, բն. 31</v>
      </c>
      <c r="K7" s="13" t="str">
        <f>VLOOKUP($A7,'համապետական I մաս'!$A$6:$J$154,10,FALSE)</f>
        <v>«ԱՐԶ» հոլդիգ ՍՊԸ հիմնադիր տնօրեն</v>
      </c>
    </row>
    <row r="8" spans="1:11" ht="27" x14ac:dyDescent="0.2">
      <c r="A8" s="15">
        <v>49</v>
      </c>
      <c r="B8" s="7">
        <v>3</v>
      </c>
      <c r="C8" s="13" t="str">
        <f>VLOOKUP($A8,'համապետական I մաս'!$A$6:$J$154,2,FALSE)</f>
        <v xml:space="preserve">Բուլանիկյան </v>
      </c>
      <c r="D8" s="13" t="str">
        <f>VLOOKUP($A8,'համապետական I մաս'!$A$6:$J$154,3,FALSE)</f>
        <v>Վահե</v>
      </c>
      <c r="E8" s="13" t="str">
        <f>VLOOKUP($A8,'համապետական I մաս'!$A$6:$J$154,4,FALSE)</f>
        <v>Սարգսի</v>
      </c>
      <c r="F8" s="13" t="str">
        <f>VLOOKUP($A8,'համապետական I մաս'!$A$6:$J$154,5,FALSE)</f>
        <v>11.07.1972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AM0529516</v>
      </c>
      <c r="J8" s="13" t="str">
        <f>VLOOKUP($A8,'համապետական I մաս'!$A$6:$J$154,9,FALSE)</f>
        <v>ք. Երևան, Ավան-Առինջ. 2 մկշ., 1/8-30</v>
      </c>
      <c r="K8" s="13" t="str">
        <f>VLOOKUP($A8,'համապետական I մաս'!$A$6:$J$154,10,FALSE)</f>
        <v xml:space="preserve">ՀՊՏՀ տնտեսագետ, դոցենտ </v>
      </c>
    </row>
    <row r="9" spans="1:11" ht="27" x14ac:dyDescent="0.2">
      <c r="A9" s="15">
        <v>55</v>
      </c>
      <c r="B9" s="7">
        <v>4</v>
      </c>
      <c r="C9" s="13" t="str">
        <f>VLOOKUP($A9,'համապետական I մաս'!$A$6:$J$154,2,FALSE)</f>
        <v xml:space="preserve">Գինոսյան  </v>
      </c>
      <c r="D9" s="13" t="str">
        <f>VLOOKUP($A9,'համապետական I մաս'!$A$6:$J$154,3,FALSE)</f>
        <v>Գագիկ</v>
      </c>
      <c r="E9" s="13" t="str">
        <f>VLOOKUP($A9,'համապետական I մաս'!$A$6:$J$154,4,FALSE)</f>
        <v>Ալիկի</v>
      </c>
      <c r="F9" s="13" t="str">
        <f>VLOOKUP($A9,'համապետական I մաս'!$A$6:$J$154,5,FALSE)</f>
        <v>16.08.1986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AM0240272</v>
      </c>
      <c r="J9" s="13" t="str">
        <f>VLOOKUP($A9,'համապետական I մաս'!$A$6:$J$154,9,FALSE)</f>
        <v>ք. Երևան, Մաշտոցի փ. շ. 3, բն. 39</v>
      </c>
      <c r="K9" s="13" t="str">
        <f>VLOOKUP($A9,'համապետական I մաս'!$A$6:$J$154,10,FALSE)</f>
        <v xml:space="preserve">Չի աշխատում </v>
      </c>
    </row>
    <row r="10" spans="1:11" ht="40.5" x14ac:dyDescent="0.2">
      <c r="A10" s="15">
        <v>148</v>
      </c>
      <c r="B10" s="7">
        <v>5</v>
      </c>
      <c r="C10" s="13" t="str">
        <f>VLOOKUP($A10,'համապետական I մաս'!$A$6:$J$154,2,FALSE)</f>
        <v>Եղիազարյան</v>
      </c>
      <c r="D10" s="13" t="str">
        <f>VLOOKUP($A10,'համապետական I մաս'!$A$6:$J$154,3,FALSE)</f>
        <v>Մանվել</v>
      </c>
      <c r="E10" s="13" t="str">
        <f>VLOOKUP($A10,'համապետական I մաս'!$A$6:$J$154,4,FALSE)</f>
        <v>Վասիլի</v>
      </c>
      <c r="F10" s="13" t="str">
        <f>VLOOKUP($A10,'համապետական I մաս'!$A$6:$J$154,5,FALSE)</f>
        <v>09.04.1960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AN0430629</v>
      </c>
      <c r="J10" s="13" t="str">
        <f>VLOOKUP($A10,'համապետական I մաս'!$A$6:$J$154,9,FALSE)</f>
        <v>ք. Երևան, Նոր Արեշ 34 փ. 77/1 տուն</v>
      </c>
      <c r="K10" s="13" t="str">
        <f>VLOOKUP($A10,'համապետական I մաս'!$A$6:$J$154,10,FALSE)</f>
        <v>Համախմբում կուսակցություն, վարչության անդամ,Արաբո  ՀԿ  նախագահ</v>
      </c>
    </row>
    <row r="11" spans="1:11" ht="27" x14ac:dyDescent="0.2">
      <c r="A11" s="15">
        <v>58</v>
      </c>
      <c r="B11" s="7">
        <v>6</v>
      </c>
      <c r="C11" s="13" t="str">
        <f>VLOOKUP($A11,'համապետական I մաս'!$A$6:$J$154,2,FALSE)</f>
        <v>Երեմյան</v>
      </c>
      <c r="D11" s="13" t="str">
        <f>VLOOKUP($A11,'համապետական I մաս'!$A$6:$J$154,3,FALSE)</f>
        <v>Նաիրա</v>
      </c>
      <c r="E11" s="13" t="str">
        <f>VLOOKUP($A11,'համապետական I մաս'!$A$6:$J$154,4,FALSE)</f>
        <v>Ռաֆիկի</v>
      </c>
      <c r="F11" s="13" t="str">
        <f>VLOOKUP($A11,'համապետական I մաս'!$A$6:$J$154,5,FALSE)</f>
        <v>06.08.1968</v>
      </c>
      <c r="G11" s="13" t="str">
        <f>VLOOKUP($A11,'համապետական I մաս'!$A$6:$J$154,6,FALSE)</f>
        <v>իգ</v>
      </c>
      <c r="H11" s="13" t="str">
        <f>VLOOKUP($A11,'համապետական I մաս'!$A$6:$J$154,7,FALSE)</f>
        <v>«Համախմբում»</v>
      </c>
      <c r="I11" s="13" t="str">
        <f>VLOOKUP($A11,'համապետական I մաս'!$A$6:$J$154,8,FALSE)</f>
        <v>AM0525288</v>
      </c>
      <c r="J11" s="13" t="str">
        <f>VLOOKUP($A11,'համապետական I մաս'!$A$6:$J$154,9,FALSE)</f>
        <v>ք. Երևան, Ռուսթավելի 21 տուն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5">
        <v>20</v>
      </c>
      <c r="B12" s="7">
        <v>7</v>
      </c>
      <c r="C12" s="13" t="str">
        <f>VLOOKUP($A12,'համապետական I մաս'!$A$6:$J$154,2,FALSE)</f>
        <v>Խաչատրյան</v>
      </c>
      <c r="D12" s="13" t="str">
        <f>VLOOKUP($A12,'համապետական I մաս'!$A$6:$J$154,3,FALSE)</f>
        <v>Անուշ</v>
      </c>
      <c r="E12" s="13" t="str">
        <f>VLOOKUP($A12,'համապետական I մաս'!$A$6:$J$154,4,FALSE)</f>
        <v>Անդրանիկի</v>
      </c>
      <c r="F12" s="13" t="str">
        <f>VLOOKUP($A12,'համապետական I մաս'!$A$6:$J$154,5,FALSE)</f>
        <v>26.06.1984</v>
      </c>
      <c r="G12" s="13" t="str">
        <f>VLOOKUP($A12,'համապետական I մաս'!$A$6:$J$154,6,FALSE)</f>
        <v>իգ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AH0530846</v>
      </c>
      <c r="J12" s="13" t="str">
        <f>VLOOKUP($A12,'համապետական I մաս'!$A$6:$J$154,9,FALSE)</f>
        <v>ք. Երևան, Անդրանիկ 77շ., բն. 4</v>
      </c>
      <c r="K12" s="13" t="str">
        <f>VLOOKUP($A12,'համապետական I մաս'!$A$6:$J$154,10,FALSE)</f>
        <v>Սրբագրիչ, 7օր կայք, Թևանյան ՍՊԸ</v>
      </c>
    </row>
    <row r="13" spans="1:11" ht="27" x14ac:dyDescent="0.2">
      <c r="A13" s="15">
        <v>82</v>
      </c>
      <c r="B13" s="7">
        <v>8</v>
      </c>
      <c r="C13" s="13" t="str">
        <f>VLOOKUP($A13,'համապետական I մաս'!$A$6:$J$154,2,FALSE)</f>
        <v>Հովհաննիսյան</v>
      </c>
      <c r="D13" s="13" t="str">
        <f>VLOOKUP($A13,'համապետական I մաս'!$A$6:$J$154,3,FALSE)</f>
        <v>Վանյա</v>
      </c>
      <c r="E13" s="13" t="str">
        <f>VLOOKUP($A13,'համապետական I մաս'!$A$6:$J$154,4,FALSE)</f>
        <v>Վաղիկի</v>
      </c>
      <c r="F13" s="13" t="str">
        <f>VLOOKUP($A13,'համապետական I մաս'!$A$6:$J$154,5,FALSE)</f>
        <v>03.03.1955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AH0645065</v>
      </c>
      <c r="J13" s="13" t="str">
        <f>VLOOKUP($A13,'համապետական I մաս'!$A$6:$J$154,9,FALSE)</f>
        <v>ք. Երևան, Բագրիվանդի 1շ., բն. 13</v>
      </c>
      <c r="K13" s="13" t="str">
        <f>VLOOKUP($A13,'համապետական I մաս'!$A$6:$J$154,10,FALSE)</f>
        <v xml:space="preserve">Չի աշխատում </v>
      </c>
    </row>
    <row r="14" spans="1:11" ht="27" x14ac:dyDescent="0.2">
      <c r="A14" s="15">
        <v>66</v>
      </c>
      <c r="B14" s="7">
        <v>9</v>
      </c>
      <c r="C14" s="13" t="str">
        <f>VLOOKUP($A14,'համապետական I մաս'!$A$6:$J$154,2,FALSE)</f>
        <v xml:space="preserve">Ղազարյան </v>
      </c>
      <c r="D14" s="13" t="str">
        <f>VLOOKUP($A14,'համապետական I մաս'!$A$6:$J$154,3,FALSE)</f>
        <v>Արմենուհի</v>
      </c>
      <c r="E14" s="13" t="str">
        <f>VLOOKUP($A14,'համապետական I մաս'!$A$6:$J$154,4,FALSE)</f>
        <v>Պողոսի</v>
      </c>
      <c r="F14" s="13" t="str">
        <f>VLOOKUP($A14,'համապետական I մաս'!$A$6:$J$154,5,FALSE)</f>
        <v>10.10.1947</v>
      </c>
      <c r="G14" s="13" t="str">
        <f>VLOOKUP($A14,'համապետական I մաս'!$A$6:$J$154,6,FALSE)</f>
        <v>իգ</v>
      </c>
      <c r="H14" s="13" t="str">
        <f>VLOOKUP($A14,'համապետական I մաս'!$A$6:$J$154,7,FALSE)</f>
        <v>«Համախմբում»</v>
      </c>
      <c r="I14" s="13" t="str">
        <f>VLOOKUP($A14,'համապետական I մաս'!$A$6:$J$154,8,FALSE)</f>
        <v>AN0276455</v>
      </c>
      <c r="J14" s="13" t="str">
        <f>VLOOKUP($A14,'համապետական I մաս'!$A$6:$J$154,9,FALSE)</f>
        <v>ք. Երևան, սարյան փ. շ. 4, բն. 20</v>
      </c>
      <c r="K14" s="13" t="str">
        <f>VLOOKUP($A14,'համապետական I մաս'!$A$6:$J$154,10,FALSE)</f>
        <v xml:space="preserve">Չի աշխատում </v>
      </c>
    </row>
    <row r="15" spans="1:11" ht="27" x14ac:dyDescent="0.2">
      <c r="A15" s="15">
        <v>18</v>
      </c>
      <c r="B15" s="7">
        <v>10</v>
      </c>
      <c r="C15" s="13" t="str">
        <f>VLOOKUP($A15,'համապետական I մաս'!$A$6:$J$154,2,FALSE)</f>
        <v>Ղուկասյան</v>
      </c>
      <c r="D15" s="13" t="str">
        <f>VLOOKUP($A15,'համապետական I մաս'!$A$6:$J$154,3,FALSE)</f>
        <v>Անդրիաս</v>
      </c>
      <c r="E15" s="13" t="str">
        <f>VLOOKUP($A15,'համապետական I մաս'!$A$6:$J$154,4,FALSE)</f>
        <v>Մարատի</v>
      </c>
      <c r="F15" s="13" t="str">
        <f>VLOOKUP($A15,'համապետական I մաս'!$A$6:$J$154,5,FALSE)</f>
        <v>13.05.1970</v>
      </c>
      <c r="G15" s="13" t="str">
        <f>VLOOKUP($A15,'համապետական I մաս'!$A$6:$J$154,6,FALSE)</f>
        <v>ար</v>
      </c>
      <c r="H15" s="13" t="str">
        <f>VLOOKUP($A15,'համապետական I մաս'!$A$6:$J$154,7,FALSE)</f>
        <v>Անկուսակցական</v>
      </c>
      <c r="I15" s="13" t="str">
        <f>VLOOKUP($A15,'համապետական I մաս'!$A$6:$J$154,8,FALSE)</f>
        <v>AN0305969</v>
      </c>
      <c r="J15" s="13" t="str">
        <f>VLOOKUP($A15,'համապետական I մաս'!$A$6:$J$154,9,FALSE)</f>
        <v>ք. Երևան բաղրամյան 5, բն.  9</v>
      </c>
      <c r="K15" s="13" t="str">
        <f>VLOOKUP($A15,'համապետական I մաս'!$A$6:$J$154,10,FALSE)</f>
        <v>«Ռադիո Հայ 104.1» տնօրեն</v>
      </c>
    </row>
    <row r="16" spans="1:11" ht="27" x14ac:dyDescent="0.2">
      <c r="A16" s="15">
        <v>53</v>
      </c>
      <c r="B16" s="7">
        <v>11</v>
      </c>
      <c r="C16" s="13" t="str">
        <f>VLOOKUP($A16,'համապետական I մաս'!$A$6:$J$154,2,FALSE)</f>
        <v xml:space="preserve">Մուշեղյան </v>
      </c>
      <c r="D16" s="13" t="str">
        <f>VLOOKUP($A16,'համապետական I մաս'!$A$6:$J$154,3,FALSE)</f>
        <v>Արման</v>
      </c>
      <c r="E16" s="13" t="str">
        <f>VLOOKUP($A16,'համապետական I մաս'!$A$6:$J$154,4,FALSE)</f>
        <v>Դավթի</v>
      </c>
      <c r="F16" s="13" t="str">
        <f>VLOOKUP($A16,'համապետական I մաս'!$A$6:$J$154,5,FALSE)</f>
        <v>05.01.1969</v>
      </c>
      <c r="G16" s="13" t="str">
        <f>VLOOKUP($A16,'համապետական I մաս'!$A$6:$J$154,6,FALSE)</f>
        <v>ար</v>
      </c>
      <c r="H16" s="13" t="str">
        <f>VLOOKUP($A16,'համապետական I մաս'!$A$6:$J$154,7,FALSE)</f>
        <v>անկուսակցական</v>
      </c>
      <c r="I16" s="13" t="str">
        <f>VLOOKUP($A16,'համապետական I մաս'!$A$6:$J$154,8,FALSE)</f>
        <v>AK0463535</v>
      </c>
      <c r="J16" s="13" t="str">
        <f>VLOOKUP($A16,'համապետական I մաս'!$A$6:$J$154,9,FALSE)</f>
        <v>ք. Երևան, Բաղրամյան4-րդ նրբ. 15 տուն</v>
      </c>
      <c r="K16" s="13" t="str">
        <f>VLOOKUP($A16,'համապետական I մաս'!$A$6:$J$154,10,FALSE)</f>
        <v xml:space="preserve">Չի աշխատում </v>
      </c>
    </row>
    <row r="17" spans="1:11" ht="81" x14ac:dyDescent="0.2">
      <c r="A17" s="15">
        <v>8</v>
      </c>
      <c r="B17" s="7">
        <v>12</v>
      </c>
      <c r="C17" s="13" t="str">
        <f>VLOOKUP($A17,'համապետական I մաս'!$A$6:$J$154,2,FALSE)</f>
        <v>Մուրադյան</v>
      </c>
      <c r="D17" s="13" t="str">
        <f>VLOOKUP($A17,'համապետական I մաս'!$A$6:$J$154,3,FALSE)</f>
        <v>Սուսաննա</v>
      </c>
      <c r="E17" s="13" t="str">
        <f>VLOOKUP($A17,'համապետական I մաս'!$A$6:$J$154,4,FALSE)</f>
        <v>Քարամի</v>
      </c>
      <c r="F17" s="13" t="str">
        <f>VLOOKUP($A17,'համապետական I մաս'!$A$6:$J$154,5,FALSE)</f>
        <v>01.01.1958</v>
      </c>
      <c r="G17" s="13" t="str">
        <f>VLOOKUP($A17,'համապետական I մաս'!$A$6:$J$154,6,FALSE)</f>
        <v>իգ</v>
      </c>
      <c r="H17" s="13" t="str">
        <f>VLOOKUP($A17,'համապետական I մաս'!$A$6:$J$154,7,FALSE)</f>
        <v>«Ժառանգություն»</v>
      </c>
      <c r="I17" s="13" t="str">
        <f>VLOOKUP($A17,'համապետական I մաս'!$A$6:$J$154,8,FALSE)</f>
        <v>AK0270681</v>
      </c>
      <c r="J17" s="13" t="str">
        <f>VLOOKUP($A17,'համապետական I մաս'!$A$6:$J$154,9,FALSE)</f>
        <v>ք. Երևան, Արամի փող., շենք 2, բն. 3</v>
      </c>
      <c r="K17" s="13" t="str">
        <f>VLOOKUP($A17,'համապետական I մաս'!$A$6:$J$154,10,FALSE)</f>
        <v>«Երառսպասարկում» ՓԲԸ՝ կադրերի բաժնի պետ, Հանրային խորհուրդ՝ աշխատանքային իրավունք ենթահանձնաժողովի նախագահ</v>
      </c>
    </row>
    <row r="18" spans="1:11" ht="27" x14ac:dyDescent="0.2">
      <c r="A18" s="15">
        <v>65</v>
      </c>
      <c r="B18" s="7">
        <v>13</v>
      </c>
      <c r="C18" s="13" t="str">
        <f>VLOOKUP($A18,'համապետական I մաս'!$A$6:$J$154,2,FALSE)</f>
        <v>Մուրադյան</v>
      </c>
      <c r="D18" s="13" t="str">
        <f>VLOOKUP($A18,'համապետական I մաս'!$A$6:$J$154,3,FALSE)</f>
        <v>Տիգրան</v>
      </c>
      <c r="E18" s="13" t="str">
        <f>VLOOKUP($A18,'համապետական I մաս'!$A$6:$J$154,4,FALSE)</f>
        <v>Սարգսի</v>
      </c>
      <c r="F18" s="13" t="str">
        <f>VLOOKUP($A18,'համապետական I մաս'!$A$6:$J$154,5,FALSE)</f>
        <v>07.03.1964</v>
      </c>
      <c r="G18" s="13" t="str">
        <f>VLOOKUP($A18,'համապետական I մաս'!$A$6:$J$154,6,FALSE)</f>
        <v>ար</v>
      </c>
      <c r="H18" s="13" t="str">
        <f>VLOOKUP($A18,'համապետական I մաս'!$A$6:$J$154,7,FALSE)</f>
        <v>«Համախմբում»</v>
      </c>
      <c r="I18" s="13" t="str">
        <f>VLOOKUP($A18,'համապետական I մաս'!$A$6:$J$154,8,FALSE)</f>
        <v>AK0360335</v>
      </c>
      <c r="J18" s="13" t="str">
        <f>VLOOKUP($A18,'համապետական I մաս'!$A$6:$J$154,9,FALSE)</f>
        <v>ք. Երևան, Երվանդ Քոչարի փ. շ. 11, բն. 60</v>
      </c>
      <c r="K18" s="13" t="str">
        <f>VLOOKUP($A18,'համապետական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26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34</v>
      </c>
      <c r="B6" s="7">
        <v>1</v>
      </c>
      <c r="C6" s="13" t="str">
        <f>VLOOKUP($A6,'համապետական I մաս'!$A$6:$J$154,2,FALSE)</f>
        <v>Ասատրյան</v>
      </c>
      <c r="D6" s="13" t="str">
        <f>VLOOKUP($A6,'համապետական I մաս'!$A$6:$J$154,3,FALSE)</f>
        <v>Ամալյա</v>
      </c>
      <c r="E6" s="13" t="str">
        <f>VLOOKUP($A6,'համապետական I մաս'!$A$6:$J$154,4,FALSE)</f>
        <v>Մարտինի</v>
      </c>
      <c r="F6" s="13" t="str">
        <f>VLOOKUP($A6,'համապետական I մաս'!$A$6:$J$154,5,FALSE)</f>
        <v>16.12.1986</v>
      </c>
      <c r="G6" s="13" t="str">
        <f>VLOOKUP($A6,'համապետական I մաս'!$A$6:$J$154,6,FALSE)</f>
        <v>իգ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AF0594600</v>
      </c>
      <c r="J6" s="13" t="str">
        <f>VLOOKUP($A6,'համապետական I մաս'!$A$6:$J$154,9,FALSE)</f>
        <v>ք. Երևան, Ավան-Առինջ 1մ/շ., 2/11շ., բն. 9</v>
      </c>
      <c r="K6" s="13" t="str">
        <f>VLOOKUP($A6,'համապետական I մաս'!$A$6:$J$154,10,FALSE)</f>
        <v xml:space="preserve">Չի աշխատում </v>
      </c>
    </row>
    <row r="7" spans="1:11" ht="40.5" x14ac:dyDescent="0.2">
      <c r="A7" s="15">
        <v>74</v>
      </c>
      <c r="B7" s="7">
        <v>2</v>
      </c>
      <c r="C7" s="13" t="str">
        <f>VLOOKUP($A7,'համապետական I մաս'!$A$6:$J$154,2,FALSE)</f>
        <v>Կարապետյան</v>
      </c>
      <c r="D7" s="13" t="str">
        <f>VLOOKUP($A7,'համապետական I մաս'!$A$6:$J$154,3,FALSE)</f>
        <v>Արմեն</v>
      </c>
      <c r="E7" s="13" t="str">
        <f>VLOOKUP($A7,'համապետական I մաս'!$A$6:$J$154,4,FALSE)</f>
        <v>Հովակիմի</v>
      </c>
      <c r="F7" s="13" t="str">
        <f>VLOOKUP($A7,'համապետական I մաս'!$A$6:$J$154,5,FALSE)</f>
        <v>13.05.1963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AM0638178</v>
      </c>
      <c r="J7" s="13" t="str">
        <f>VLOOKUP($A7,'համապետական I մաս'!$A$6:$J$154,9,FALSE)</f>
        <v>Վայոց Ձորի մարզ, գյուղ Ագարակաց, պ. 21 փ. տնակ 6</v>
      </c>
      <c r="K7" s="13" t="str">
        <f>VLOOKUP($A7,'համապետական I մաս'!$A$6:$J$154,10,FALSE)</f>
        <v xml:space="preserve">Չի աշխատում </v>
      </c>
    </row>
    <row r="8" spans="1:11" ht="27" x14ac:dyDescent="0.2">
      <c r="A8" s="15">
        <v>16</v>
      </c>
      <c r="B8" s="7">
        <v>3</v>
      </c>
      <c r="C8" s="13" t="str">
        <f>VLOOKUP($A8,'համապետական I մաս'!$A$6:$J$154,2,FALSE)</f>
        <v>Կարապետյան</v>
      </c>
      <c r="D8" s="13" t="str">
        <f>VLOOKUP($A8,'համապետական I մաս'!$A$6:$J$154,3,FALSE)</f>
        <v>Տիգրան</v>
      </c>
      <c r="E8" s="13" t="str">
        <f>VLOOKUP($A8,'համապետական I մաս'!$A$6:$J$154,4,FALSE)</f>
        <v>Կարապետի</v>
      </c>
      <c r="F8" s="13" t="str">
        <f>VLOOKUP($A8,'համապետական I մաս'!$A$6:$J$154,5,FALSE)</f>
        <v>16.05.1945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«Ժողովրդական կուսակցություն» ԿՍ</v>
      </c>
      <c r="I8" s="13" t="str">
        <f>VLOOKUP($A8,'համապետական I մաս'!$A$6:$J$154,8,FALSE)</f>
        <v>AN0254641</v>
      </c>
      <c r="J8" s="13" t="str">
        <f>VLOOKUP($A8,'համապետական I մաս'!$A$6:$J$154,9,FALSE)</f>
        <v>ք. Երևան, Այգեձոր, 44 տուն</v>
      </c>
      <c r="K8" s="13" t="str">
        <f>VLOOKUP($A8,'համապետական I մաս'!$A$6:$J$154,10,FALSE)</f>
        <v>«Ժողովրդական կուսակցություն» ԿՍ նախագահ</v>
      </c>
    </row>
    <row r="9" spans="1:11" ht="27" x14ac:dyDescent="0.2">
      <c r="A9" s="15">
        <v>105</v>
      </c>
      <c r="B9" s="7">
        <v>4</v>
      </c>
      <c r="C9" s="13" t="str">
        <f>VLOOKUP($A9,'համապետական I մաս'!$A$6:$J$154,2,FALSE)</f>
        <v xml:space="preserve">Համբարձումյան </v>
      </c>
      <c r="D9" s="13" t="str">
        <f>VLOOKUP($A9,'համապետական I մաս'!$A$6:$J$154,3,FALSE)</f>
        <v>Գոհար</v>
      </c>
      <c r="E9" s="13" t="str">
        <f>VLOOKUP($A9,'համապետական I մաս'!$A$6:$J$154,4,FALSE)</f>
        <v>Միհրանի</v>
      </c>
      <c r="F9" s="13" t="str">
        <f>VLOOKUP($A9,'համապետական I մաս'!$A$6:$J$154,5,FALSE)</f>
        <v>18.07.1988</v>
      </c>
      <c r="G9" s="13" t="str">
        <f>VLOOKUP($A9,'համապետական I մաս'!$A$6:$J$154,6,FALSE)</f>
        <v>իգ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AG0518591</v>
      </c>
      <c r="J9" s="13" t="str">
        <f>VLOOKUP($A9,'համապետական I մաս'!$A$6:$J$154,9,FALSE)</f>
        <v>Նաիրիիի շրջ. ք. Եղվարդ, Երևանյան 20</v>
      </c>
      <c r="K9" s="13" t="str">
        <f>VLOOKUP($A9,'համապետական I մաս'!$A$6:$J$154,10,FALSE)</f>
        <v xml:space="preserve">Չի աշխատում </v>
      </c>
    </row>
    <row r="10" spans="1:11" ht="40.5" x14ac:dyDescent="0.2">
      <c r="A10" s="15">
        <v>142</v>
      </c>
      <c r="B10" s="7"/>
      <c r="C10" s="13" t="str">
        <f>VLOOKUP($A10,'համապետական I մաս'!$A$6:$J$154,2,FALSE)</f>
        <v>Մանասյան</v>
      </c>
      <c r="D10" s="13" t="str">
        <f>VLOOKUP($A10,'համապետական I մաս'!$A$6:$J$154,3,FALSE)</f>
        <v>Վադիմ</v>
      </c>
      <c r="E10" s="13" t="str">
        <f>VLOOKUP($A10,'համապետական I մաս'!$A$6:$J$154,4,FALSE)</f>
        <v>Սերգեյի</v>
      </c>
      <c r="F10" s="13" t="str">
        <f>VLOOKUP($A10,'համապետական I մաս'!$A$6:$J$154,5,FALSE)</f>
        <v>07.11.1985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«Համախմբում»</v>
      </c>
      <c r="I10" s="13" t="str">
        <f>VLOOKUP($A10,'համապետական I մաս'!$A$6:$J$154,8,FALSE)</f>
        <v>AK 0552611</v>
      </c>
      <c r="J10" s="13" t="str">
        <f>VLOOKUP($A10,'համապետական I մաս'!$A$6:$J$154,9,FALSE)</f>
        <v>Մասիսի շրջ., գյուղ Նիզամի, Վ.Խաչատուրյան փ., 16տ.</v>
      </c>
      <c r="K10" s="13" t="str">
        <f>VLOOKUP($A10,'համապետական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27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81</v>
      </c>
      <c r="B6" s="7">
        <v>1</v>
      </c>
      <c r="C6" s="13" t="str">
        <f>VLOOKUP($A6,'համապետական I մաս'!$A$6:$J$154,2,FALSE)</f>
        <v>Դավթյան</v>
      </c>
      <c r="D6" s="13" t="str">
        <f>VLOOKUP($A6,'համապետական I մաս'!$A$6:$J$154,3,FALSE)</f>
        <v>Թագուհի</v>
      </c>
      <c r="E6" s="13" t="str">
        <f>VLOOKUP($A6,'համապետական I մաս'!$A$6:$J$154,4,FALSE)</f>
        <v>Լեոմոնտի</v>
      </c>
      <c r="F6" s="13" t="str">
        <f>VLOOKUP($A6,'համապետական I մաս'!$A$6:$J$154,5,FALSE)</f>
        <v>05.09.1960</v>
      </c>
      <c r="G6" s="13" t="str">
        <f>VLOOKUP($A6,'համապետական I մաս'!$A$6:$J$154,6,FALSE)</f>
        <v>իգ</v>
      </c>
      <c r="H6" s="13" t="str">
        <f>VLOOKUP($A6,'համապետական I մաս'!$A$6:$J$154,7,FALSE)</f>
        <v>«Ժառանգություն»</v>
      </c>
      <c r="I6" s="13" t="str">
        <f>VLOOKUP($A6,'համապետական I մաս'!$A$6:$J$154,8,FALSE)</f>
        <v>AN 0537039</v>
      </c>
      <c r="J6" s="13" t="str">
        <f>VLOOKUP($A6,'համապետական I մաս'!$A$6:$J$154,9,FALSE)</f>
        <v>Արմավիր, գ. Նորապատ, փող. 2, տուն 18</v>
      </c>
      <c r="K6" s="13" t="str">
        <f>VLOOKUP($A6,'համապետական I մաս'!$A$6:$J$154,10,FALSE)</f>
        <v xml:space="preserve">Չի աշխատում </v>
      </c>
    </row>
    <row r="7" spans="1:11" ht="40.5" x14ac:dyDescent="0.2">
      <c r="A7" s="15">
        <v>59</v>
      </c>
      <c r="B7" s="7">
        <v>2</v>
      </c>
      <c r="C7" s="13" t="str">
        <f>VLOOKUP($A7,'համապետական I մաս'!$A$6:$J$154,2,FALSE)</f>
        <v xml:space="preserve">Կիրակոսյան </v>
      </c>
      <c r="D7" s="13" t="str">
        <f>VLOOKUP($A7,'համապետական I մաս'!$A$6:$J$154,3,FALSE)</f>
        <v>Լավրենտին</v>
      </c>
      <c r="E7" s="13" t="str">
        <f>VLOOKUP($A7,'համապետական I մաս'!$A$6:$J$154,4,FALSE)</f>
        <v>Գառնիկի</v>
      </c>
      <c r="F7" s="13" t="str">
        <f>VLOOKUP($A7,'համապետական I մաս'!$A$6:$J$154,5,FALSE)</f>
        <v>25.06.1960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004247540</v>
      </c>
      <c r="J7" s="13" t="str">
        <f>VLOOKUP($A7,'համապետական I մաս'!$A$6:$J$154,9,FALSE)</f>
        <v>Արմավիրի մարզ, գ.Քարակերտ, Խորենացի 89</v>
      </c>
      <c r="K7" s="13" t="str">
        <f>VLOOKUP($A7,'համապետական I մաս'!$A$6:$J$154,10,FALSE)</f>
        <v>Ֆերմեր</v>
      </c>
    </row>
    <row r="8" spans="1:11" ht="27" x14ac:dyDescent="0.2">
      <c r="A8" s="15">
        <v>75</v>
      </c>
      <c r="B8" s="7">
        <v>3</v>
      </c>
      <c r="C8" s="13" t="str">
        <f>VLOOKUP($A8,'համապետական I մաս'!$A$6:$J$154,2,FALSE)</f>
        <v>Հակոբյան</v>
      </c>
      <c r="D8" s="13" t="str">
        <f>VLOOKUP($A8,'համապետական I մաս'!$A$6:$J$154,3,FALSE)</f>
        <v>Վաչագան</v>
      </c>
      <c r="E8" s="13" t="str">
        <f>VLOOKUP($A8,'համապետական I մաս'!$A$6:$J$154,4,FALSE)</f>
        <v>Ռազմիկի</v>
      </c>
      <c r="F8" s="13" t="str">
        <f>VLOOKUP($A8,'համապետական I մաս'!$A$6:$J$154,5,FALSE)</f>
        <v>04.07.1962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«Ժառանգություն»</v>
      </c>
      <c r="I8" s="13" t="str">
        <f>VLOOKUP($A8,'համապետական I մաս'!$A$6:$J$154,8,FALSE)</f>
        <v>AN 0626238</v>
      </c>
      <c r="J8" s="13" t="str">
        <f>VLOOKUP($A8,'համապետական I մաս'!$A$6:$J$154,9,FALSE)</f>
        <v>Արմավիր, գ. Մրգաշատ, փող. 6, տուն 4</v>
      </c>
      <c r="K8" s="13" t="str">
        <f>VLOOKUP($A8,'համապետական I մաս'!$A$6:$J$154,10,FALSE)</f>
        <v>«ՀԱԷԿ» ՊԲԸ, փականագործ</v>
      </c>
    </row>
    <row r="9" spans="1:11" ht="27" x14ac:dyDescent="0.2">
      <c r="A9" s="15">
        <v>64</v>
      </c>
      <c r="B9" s="7">
        <v>4</v>
      </c>
      <c r="C9" s="13" t="str">
        <f>VLOOKUP($A9,'համապետական I մաս'!$A$6:$J$154,2,FALSE)</f>
        <v>Հարությունյան</v>
      </c>
      <c r="D9" s="13" t="str">
        <f>VLOOKUP($A9,'համապետական I մաս'!$A$6:$J$154,3,FALSE)</f>
        <v>Նարեկ</v>
      </c>
      <c r="E9" s="13" t="str">
        <f>VLOOKUP($A9,'համապետական I մաս'!$A$6:$J$154,4,FALSE)</f>
        <v>Գագիկի</v>
      </c>
      <c r="F9" s="13" t="str">
        <f>VLOOKUP($A9,'համապետական I մաս'!$A$6:$J$154,5,FALSE)</f>
        <v>14.06.1988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AP0640875</v>
      </c>
      <c r="J9" s="13" t="str">
        <f>VLOOKUP($A9,'համապետական I մաս'!$A$6:$J$154,9,FALSE)</f>
        <v xml:space="preserve">ք. Էջմիածին, Կոմիտասի փ. 41 Ա տուն </v>
      </c>
      <c r="K9" s="13" t="str">
        <f>VLOOKUP($A9,'համապետական I մաս'!$A$6:$J$154,10,FALSE)</f>
        <v xml:space="preserve">Չի աշխատում </v>
      </c>
    </row>
    <row r="10" spans="1:11" ht="54" x14ac:dyDescent="0.2">
      <c r="A10" s="15">
        <v>15</v>
      </c>
      <c r="B10" s="7">
        <v>5</v>
      </c>
      <c r="C10" s="13" t="str">
        <f>VLOOKUP($A10,'համապետական I մաս'!$A$6:$J$154,2,FALSE)</f>
        <v>Մարգարյան</v>
      </c>
      <c r="D10" s="13" t="str">
        <f>VLOOKUP($A10,'համապետական I մաս'!$A$6:$J$154,3,FALSE)</f>
        <v>Գագիկ</v>
      </c>
      <c r="E10" s="13" t="str">
        <f>VLOOKUP($A10,'համապետական I մաս'!$A$6:$J$154,4,FALSE)</f>
        <v>Լյովայի</v>
      </c>
      <c r="F10" s="13" t="str">
        <f>VLOOKUP($A10,'համապետական I մաս'!$A$6:$J$154,5,FALSE)</f>
        <v>10.03.1969</v>
      </c>
      <c r="G10" s="13" t="str">
        <f>VLOOKUP($A10,'համապետական I մաս'!$A$6:$J$154,6,FALSE)</f>
        <v>ար</v>
      </c>
      <c r="H10" s="13" t="str">
        <f>VLOOKUP($A10,'համապետական I մաս'!$A$6:$J$154,7,FALSE)</f>
        <v>«Ժառանգություն»</v>
      </c>
      <c r="I10" s="13" t="str">
        <f>VLOOKUP($A10,'համապետական I մաս'!$A$6:$J$154,8,FALSE)</f>
        <v>AK0484538</v>
      </c>
      <c r="J10" s="13" t="str">
        <f>VLOOKUP($A10,'համապետական I մաս'!$A$6:$J$154,9,FALSE)</f>
        <v>Արմավիրի, գ. Նորապատ 2 փ. , տուն 14</v>
      </c>
      <c r="K10" s="13" t="str">
        <f>VLOOKUP($A10,'համապետական I մաս'!$A$6:$J$154,10,FALSE)</f>
        <v>«Սպորտի և երիտասարդության նախարարության Արմավիրի ՄՄՄ» մարզադպրոցի փոխտնօրեն</v>
      </c>
    </row>
    <row r="11" spans="1:11" ht="40.5" x14ac:dyDescent="0.2">
      <c r="A11" s="15">
        <v>79</v>
      </c>
      <c r="B11" s="7">
        <v>6</v>
      </c>
      <c r="C11" s="13" t="str">
        <f>VLOOKUP($A11,'համապետական I մաս'!$A$6:$J$154,2,FALSE)</f>
        <v>Շահբազյան</v>
      </c>
      <c r="D11" s="13" t="str">
        <f>VLOOKUP($A11,'համապետական I մաս'!$A$6:$J$154,3,FALSE)</f>
        <v>Ռոբերտ</v>
      </c>
      <c r="E11" s="13" t="str">
        <f>VLOOKUP($A11,'համապետական I մաս'!$A$6:$J$154,4,FALSE)</f>
        <v>Կառլենի</v>
      </c>
      <c r="F11" s="13" t="str">
        <f>VLOOKUP($A11,'համապետական I մաս'!$A$6:$J$154,5,FALSE)</f>
        <v>01.09.1970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«Ժառանգություն»</v>
      </c>
      <c r="I11" s="13" t="str">
        <f>VLOOKUP($A11,'համապետական I մաս'!$A$6:$J$154,8,FALSE)</f>
        <v>AN0525444</v>
      </c>
      <c r="J11" s="13" t="str">
        <f>VLOOKUP($A11,'համապետական I մաս'!$A$6:$J$154,9,FALSE)</f>
        <v>Արմավիրի մարզ., գ. Խորունք, Վ.Տերյան փ., 11տ.</v>
      </c>
      <c r="K11" s="13" t="str">
        <f>VLOOKUP($A11,'համապետական I մաս'!$A$6:$J$154,10,FALSE)</f>
        <v xml:space="preserve">Չի աշխատում </v>
      </c>
    </row>
    <row r="12" spans="1:11" ht="27" x14ac:dyDescent="0.2">
      <c r="A12" s="15">
        <v>61</v>
      </c>
      <c r="B12" s="7">
        <v>7</v>
      </c>
      <c r="C12" s="13" t="str">
        <f>VLOOKUP($A12,'համապետական I մաս'!$A$6:$J$154,2,FALSE)</f>
        <v>Սողոմոնյան</v>
      </c>
      <c r="D12" s="13" t="str">
        <f>VLOOKUP($A12,'համապետական I մաս'!$A$6:$J$154,3,FALSE)</f>
        <v>Էլիզա</v>
      </c>
      <c r="E12" s="13" t="str">
        <f>VLOOKUP($A12,'համապետական I մաս'!$A$6:$J$154,4,FALSE)</f>
        <v>Վոլոդյայի</v>
      </c>
      <c r="F12" s="13" t="str">
        <f>VLOOKUP($A12,'համապետական I մաս'!$A$6:$J$154,5,FALSE)</f>
        <v>07.07.1961</v>
      </c>
      <c r="G12" s="13" t="str">
        <f>VLOOKUP($A12,'համապետական I մաս'!$A$6:$J$154,6,FALSE)</f>
        <v>իգ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AK0666024</v>
      </c>
      <c r="J12" s="13" t="str">
        <f>VLOOKUP($A12,'համապետական I մաս'!$A$6:$J$154,9,FALSE)</f>
        <v xml:space="preserve">ք. Էջմիածին, Մ. Մաշտոցի փ. շ. 61, բն. 5 </v>
      </c>
      <c r="K12" s="13" t="str">
        <f>VLOOKUP($A12,'համապետական I մաս'!$A$6:$J$154,10,FALSE)</f>
        <v xml:space="preserve">Չի աշխատում </v>
      </c>
    </row>
    <row r="13" spans="1:11" ht="27" x14ac:dyDescent="0.2">
      <c r="A13" s="15">
        <v>143</v>
      </c>
      <c r="B13" s="7">
        <v>8</v>
      </c>
      <c r="C13" s="13" t="str">
        <f>VLOOKUP($A13,'համապետական I մաս'!$A$6:$J$154,2,FALSE)</f>
        <v>Առաքելյան</v>
      </c>
      <c r="D13" s="13" t="str">
        <f>VLOOKUP($A13,'համապետական I մաս'!$A$6:$J$154,3,FALSE)</f>
        <v>Արամայիս</v>
      </c>
      <c r="E13" s="13" t="str">
        <f>VLOOKUP($A13,'համապետական I մաս'!$A$6:$J$154,4,FALSE)</f>
        <v>Աշոտի</v>
      </c>
      <c r="F13" s="13" t="str">
        <f>VLOOKUP($A13,'համապետական I մաս'!$A$6:$J$154,5,FALSE)</f>
        <v>03.05.1951</v>
      </c>
      <c r="G13" s="13" t="str">
        <f>VLOOKUP($A13,'համապետական I մաս'!$A$6:$J$154,6,FALSE)</f>
        <v>ար</v>
      </c>
      <c r="H13" s="13" t="str">
        <f>VLOOKUP($A13,'համապետական I մաս'!$A$6:$J$154,7,FALSE)</f>
        <v>«Համախմբում»</v>
      </c>
      <c r="I13" s="13" t="str">
        <f>VLOOKUP($A13,'համապետական I մաս'!$A$6:$J$154,8,FALSE)</f>
        <v>AM 0244816</v>
      </c>
      <c r="J13" s="13" t="str">
        <f>VLOOKUP($A13,'համապետական I մաս'!$A$6:$J$154,9,FALSE)</f>
        <v>ք.Էջմիածին, Վ.Մամիկոնյան փ., տ. 17</v>
      </c>
      <c r="K13" s="13" t="str">
        <f>VLOOKUP($A13,'համապետական I մաս'!$A$6:$J$154,10,FALSE)</f>
        <v xml:space="preserve">Չի աշխատում </v>
      </c>
    </row>
    <row r="14" spans="1:11" ht="27" x14ac:dyDescent="0.2">
      <c r="A14" s="15">
        <v>76</v>
      </c>
      <c r="B14" s="7">
        <v>9</v>
      </c>
      <c r="C14" s="13" t="str">
        <f>VLOOKUP($A14,'համապետական I մաս'!$A$6:$J$154,2,FALSE)</f>
        <v>Ավետիսյան</v>
      </c>
      <c r="D14" s="13" t="str">
        <f>VLOOKUP($A14,'համապետական I մաս'!$A$6:$J$154,3,FALSE)</f>
        <v>Տարոն</v>
      </c>
      <c r="E14" s="13" t="str">
        <f>VLOOKUP($A14,'համապետական I մաս'!$A$6:$J$154,4,FALSE)</f>
        <v>Սամվելի</v>
      </c>
      <c r="F14" s="13">
        <f>VLOOKUP($A14,'համապետական I մաս'!$A$6:$J$154,5,FALSE)</f>
        <v>29567</v>
      </c>
      <c r="G14" s="13" t="str">
        <f>VLOOKUP($A14,'համապետական I մաս'!$A$6:$J$154,6,FALSE)</f>
        <v>ար</v>
      </c>
      <c r="H14" s="13" t="str">
        <f>VLOOKUP($A14,'համապետական I մաս'!$A$6:$J$154,7,FALSE)</f>
        <v>«Համախմբում»</v>
      </c>
      <c r="I14" s="13" t="str">
        <f>VLOOKUP($A14,'համապետական I մաս'!$A$6:$J$154,8,FALSE)</f>
        <v>AP 0642238</v>
      </c>
      <c r="J14" s="13" t="str">
        <f>VLOOKUP($A14,'համապետական I մաս'!$A$6:$J$154,9,FALSE)</f>
        <v>Արամվիրի շրջ. Գ.Ալաշկերտ, 17փ., 12տ.</v>
      </c>
      <c r="K14" s="13" t="str">
        <f>VLOOKUP($A14,'համապետական I մաս'!$A$6:$J$154,10,FALSE)</f>
        <v xml:space="preserve">՛՛Ալաշկերտ՛՛ ԳՍԿ նախագահ </v>
      </c>
    </row>
    <row r="15" spans="1:11" ht="27" x14ac:dyDescent="0.2">
      <c r="A15" s="15">
        <v>139</v>
      </c>
      <c r="B15" s="7">
        <v>10</v>
      </c>
      <c r="C15" s="13" t="str">
        <f>VLOOKUP($A15,'համապետական I մաս'!$A$6:$J$154,2,FALSE)</f>
        <v>Բալասանյան</v>
      </c>
      <c r="D15" s="13" t="str">
        <f>VLOOKUP($A15,'համապետական I մաս'!$A$6:$J$154,3,FALSE)</f>
        <v>Գևորգ</v>
      </c>
      <c r="E15" s="13" t="str">
        <f>VLOOKUP($A15,'համապետական I մաս'!$A$6:$J$154,4,FALSE)</f>
        <v>Սեյրանի</v>
      </c>
      <c r="F15" s="13" t="str">
        <f>VLOOKUP($A15,'համապետական I մաս'!$A$6:$J$154,5,FALSE)</f>
        <v>24.02.1978</v>
      </c>
      <c r="G15" s="13" t="str">
        <f>VLOOKUP($A15,'համապետական I մաս'!$A$6:$J$154,6,FALSE)</f>
        <v>ար</v>
      </c>
      <c r="H15" s="13" t="str">
        <f>VLOOKUP($A15,'համապետական I մաս'!$A$6:$J$154,7,FALSE)</f>
        <v>«Համախմբում»</v>
      </c>
      <c r="I15" s="13" t="str">
        <f>VLOOKUP($A15,'համապետական I մաս'!$A$6:$J$154,8,FALSE)</f>
        <v>AH 0593908</v>
      </c>
      <c r="J15" s="13" t="str">
        <f>VLOOKUP($A15,'համապետական I մաս'!$A$6:$J$154,9,FALSE)</f>
        <v>ք.Երևան, Մառի նրբ., 4–րդ շ., 7բն.</v>
      </c>
      <c r="K15" s="13" t="str">
        <f>VLOOKUP($A15,'համապետական I մաս'!$A$6:$J$154,10,FALSE)</f>
        <v xml:space="preserve">Չի աշխատում </v>
      </c>
    </row>
    <row r="16" spans="1:11" ht="27" x14ac:dyDescent="0.2">
      <c r="A16" s="15">
        <v>146</v>
      </c>
      <c r="B16" s="7">
        <v>11</v>
      </c>
      <c r="C16" s="13" t="str">
        <f>VLOOKUP($A16,'համապետական I մաս'!$A$6:$J$154,2,FALSE)</f>
        <v>Սիրեկանյան</v>
      </c>
      <c r="D16" s="13" t="str">
        <f>VLOOKUP($A16,'համապետական I մաս'!$A$6:$J$154,3,FALSE)</f>
        <v>Տաթևիկ</v>
      </c>
      <c r="E16" s="13" t="str">
        <f>VLOOKUP($A16,'համապետական I մաս'!$A$6:$J$154,4,FALSE)</f>
        <v>Ռաֆիկի</v>
      </c>
      <c r="F16" s="13" t="str">
        <f>VLOOKUP($A16,'համապետական I մաս'!$A$6:$J$154,5,FALSE)</f>
        <v>05.08.1982</v>
      </c>
      <c r="G16" s="13" t="str">
        <f>VLOOKUP($A16,'համապետական I մաս'!$A$6:$J$154,6,FALSE)</f>
        <v>իգ</v>
      </c>
      <c r="H16" s="13" t="str">
        <f>VLOOKUP($A16,'համապետական I մաս'!$A$6:$J$154,7,FALSE)</f>
        <v>«Համախմբում»</v>
      </c>
      <c r="I16" s="13" t="str">
        <f>VLOOKUP($A16,'համապետական I մաս'!$A$6:$J$154,8,FALSE)</f>
        <v>004334082</v>
      </c>
      <c r="J16" s="13" t="str">
        <f>VLOOKUP($A16,'համապետական I մաս'!$A$6:$J$154,9,FALSE)</f>
        <v>ք.Երևան, Ջանիբեկյան 43/3</v>
      </c>
      <c r="K16" s="13" t="str">
        <f>VLOOKUP($A16,'համապետական I մաս'!$A$6:$J$154,10,FALSE)</f>
        <v xml:space="preserve">՛՛Կարեն 5՛՛ ԱԿ մենեջեր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7" t="s">
        <v>22</v>
      </c>
      <c r="C1" s="57"/>
      <c r="D1" s="57"/>
      <c r="E1" s="57"/>
      <c r="F1" s="57"/>
      <c r="G1" s="57"/>
      <c r="H1" s="57"/>
      <c r="I1" s="57"/>
      <c r="J1" s="57"/>
    </row>
    <row r="2" spans="1:11" ht="21.75" customHeight="1" x14ac:dyDescent="0.2">
      <c r="B2" s="62" t="s">
        <v>28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59" t="str">
        <f>'համապետական I մաս'!A3:A3</f>
        <v>՛՛Օհանյան-Րաֆֆի-Օսկանյան՛՛ դաշինք</v>
      </c>
      <c r="C3" s="59"/>
      <c r="D3" s="59"/>
      <c r="E3" s="59"/>
      <c r="F3" s="59"/>
      <c r="G3" s="59"/>
      <c r="H3" s="59"/>
      <c r="I3" s="59"/>
      <c r="J3" s="59"/>
    </row>
    <row r="4" spans="1:11" ht="21.75" customHeight="1" x14ac:dyDescent="0.2">
      <c r="B4" s="61" t="s">
        <v>875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8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25</v>
      </c>
      <c r="B6" s="7">
        <v>1</v>
      </c>
      <c r="C6" s="13" t="str">
        <f>VLOOKUP($A6,'համապետական I մաս'!$A$6:$J$154,2,FALSE)</f>
        <v xml:space="preserve">Գևորգյան </v>
      </c>
      <c r="D6" s="13" t="str">
        <f>VLOOKUP($A6,'համապետական I մաս'!$A$6:$J$154,3,FALSE)</f>
        <v>Հայրենուհի</v>
      </c>
      <c r="E6" s="13" t="str">
        <f>VLOOKUP($A6,'համապետական I մաս'!$A$6:$J$154,4,FALSE)</f>
        <v>Գևորգի</v>
      </c>
      <c r="F6" s="13" t="str">
        <f>VLOOKUP($A6,'համապետական I մաս'!$A$6:$J$154,5,FALSE)</f>
        <v>11.05.1949</v>
      </c>
      <c r="G6" s="13" t="str">
        <f>VLOOKUP($A6,'համապետական I մաս'!$A$6:$J$154,6,FALSE)</f>
        <v>իգ</v>
      </c>
      <c r="H6" s="13" t="str">
        <f>VLOOKUP($A6,'համապետական I մաս'!$A$6:$J$154,7,FALSE)</f>
        <v>«Համախմբում»</v>
      </c>
      <c r="I6" s="13" t="str">
        <f>VLOOKUP($A6,'համապետական I մաս'!$A$6:$J$154,8,FALSE)</f>
        <v>AG0496953</v>
      </c>
      <c r="J6" s="13" t="str">
        <f>VLOOKUP($A6,'համապետական I մաս'!$A$6:$J$154,9,FALSE)</f>
        <v>ք. Աշտարակ, Սմբատ Շահազիզի փ. տուն 49</v>
      </c>
      <c r="K6" s="13" t="str">
        <f>VLOOKUP($A6,'համապետական I մաս'!$A$6:$J$154,10,FALSE)</f>
        <v xml:space="preserve">Չի աշխատում </v>
      </c>
    </row>
    <row r="7" spans="1:11" ht="40.5" x14ac:dyDescent="0.2">
      <c r="A7" s="15">
        <v>62</v>
      </c>
      <c r="B7" s="7">
        <v>2</v>
      </c>
      <c r="C7" s="13" t="str">
        <f>VLOOKUP($A7,'համապետական I մաս'!$A$6:$J$154,2,FALSE)</f>
        <v xml:space="preserve">Հակոբյան </v>
      </c>
      <c r="D7" s="13" t="str">
        <f>VLOOKUP($A7,'համապետական I մաս'!$A$6:$J$154,3,FALSE)</f>
        <v>Աշոտ</v>
      </c>
      <c r="E7" s="13" t="str">
        <f>VLOOKUP($A7,'համապետական I մաս'!$A$6:$J$154,4,FALSE)</f>
        <v>Մխիթարի</v>
      </c>
      <c r="F7" s="13" t="str">
        <f>VLOOKUP($A7,'համապետական I մաս'!$A$6:$J$154,5,FALSE)</f>
        <v>30.03.1959</v>
      </c>
      <c r="G7" s="13" t="str">
        <f>VLOOKUP($A7,'համապետական I մաս'!$A$6:$J$154,6,FALSE)</f>
        <v>ար</v>
      </c>
      <c r="H7" s="13" t="str">
        <f>VLOOKUP($A7,'համապետական I մաս'!$A$6:$J$154,7,FALSE)</f>
        <v>«Համախմբում»</v>
      </c>
      <c r="I7" s="13" t="str">
        <f>VLOOKUP($A7,'համապետական I մաս'!$A$6:$J$154,8,FALSE)</f>
        <v>AM0667393</v>
      </c>
      <c r="J7" s="13" t="str">
        <f>VLOOKUP($A7,'համապետական I մաս'!$A$6:$J$154,9,FALSE)</f>
        <v>Արագածոտն, գյուղ Ծաղկահովիտ, 3-րդ փ. տուն 6</v>
      </c>
      <c r="K7" s="13" t="str">
        <f>VLOOKUP($A7,'համապետական I մաս'!$A$6:$J$154,10,FALSE)</f>
        <v xml:space="preserve">Չի աշխատում </v>
      </c>
    </row>
    <row r="8" spans="1:11" ht="27" x14ac:dyDescent="0.2">
      <c r="A8" s="15">
        <v>68</v>
      </c>
      <c r="B8" s="7">
        <v>3</v>
      </c>
      <c r="C8" s="13" t="str">
        <f>VLOOKUP($A8,'համապետական I մաս'!$A$6:$J$154,2,FALSE)</f>
        <v>Հակոբյան</v>
      </c>
      <c r="D8" s="13" t="str">
        <f>VLOOKUP($A8,'համապետական I մաս'!$A$6:$J$154,3,FALSE)</f>
        <v>Ռոման</v>
      </c>
      <c r="E8" s="13" t="str">
        <f>VLOOKUP($A8,'համապետական I մաս'!$A$6:$J$154,4,FALSE)</f>
        <v>Հրանտի</v>
      </c>
      <c r="F8" s="13" t="str">
        <f>VLOOKUP($A8,'համապետական I մաս'!$A$6:$J$154,5,FALSE)</f>
        <v>18.09.1983</v>
      </c>
      <c r="G8" s="13" t="str">
        <f>VLOOKUP($A8,'համապետական I մաս'!$A$6:$J$154,6,FALSE)</f>
        <v>ար</v>
      </c>
      <c r="H8" s="13" t="str">
        <f>VLOOKUP($A8,'համապետական I մաս'!$A$6:$J$154,7,FALSE)</f>
        <v>«Համախմբում»</v>
      </c>
      <c r="I8" s="13" t="str">
        <f>VLOOKUP($A8,'համապետական I մաս'!$A$6:$J$154,8,FALSE)</f>
        <v>AP0650603</v>
      </c>
      <c r="J8" s="13" t="str">
        <f>VLOOKUP($A8,'համապետական I մաս'!$A$6:$J$154,9,FALSE)</f>
        <v>ք. Ապարան, Նելսոն ստեփանյան փ. տուն 6</v>
      </c>
      <c r="K8" s="13" t="str">
        <f>VLOOKUP($A8,'համապետական I մաս'!$A$6:$J$154,10,FALSE)</f>
        <v xml:space="preserve">Չի աշխատում </v>
      </c>
    </row>
    <row r="9" spans="1:11" ht="27" x14ac:dyDescent="0.2">
      <c r="A9" s="15">
        <v>80</v>
      </c>
      <c r="B9" s="7">
        <v>4</v>
      </c>
      <c r="C9" s="13" t="str">
        <f>VLOOKUP($A9,'համապետական I մաս'!$A$6:$J$154,2,FALSE)</f>
        <v>Հովհաննիսյան</v>
      </c>
      <c r="D9" s="13" t="str">
        <f>VLOOKUP($A9,'համապետական I մաս'!$A$6:$J$154,3,FALSE)</f>
        <v>Գագիկ</v>
      </c>
      <c r="E9" s="13" t="str">
        <f>VLOOKUP($A9,'համապետական I մաս'!$A$6:$J$154,4,FALSE)</f>
        <v>Ժուլվերնի</v>
      </c>
      <c r="F9" s="13" t="str">
        <f>VLOOKUP($A9,'համապետական I մաս'!$A$6:$J$154,5,FALSE)</f>
        <v>08.08.1969</v>
      </c>
      <c r="G9" s="13" t="str">
        <f>VLOOKUP($A9,'համապետական I մաս'!$A$6:$J$154,6,FALSE)</f>
        <v>ար</v>
      </c>
      <c r="H9" s="13" t="str">
        <f>VLOOKUP($A9,'համապետական I մաս'!$A$6:$J$154,7,FALSE)</f>
        <v>«Համախմբում»</v>
      </c>
      <c r="I9" s="13" t="str">
        <f>VLOOKUP($A9,'համապետական I մաս'!$A$6:$J$154,8,FALSE)</f>
        <v>AM0605506</v>
      </c>
      <c r="J9" s="13" t="str">
        <f>VLOOKUP($A9,'համապետական I մաս'!$A$6:$J$154,9,FALSE)</f>
        <v>ք. Երևան, Երվանդ Քոչարի փ. շենք 5, բն. 53</v>
      </c>
      <c r="K9" s="13" t="str">
        <f>VLOOKUP($A9,'համապետական I մաս'!$A$6:$J$154,10,FALSE)</f>
        <v xml:space="preserve">Չի աշխատում </v>
      </c>
    </row>
    <row r="10" spans="1:11" ht="27" x14ac:dyDescent="0.2">
      <c r="A10" s="15">
        <v>12</v>
      </c>
      <c r="B10" s="7">
        <v>5</v>
      </c>
      <c r="C10" s="13" t="str">
        <f>VLOOKUP($A10,'համապետական I մաս'!$A$6:$J$154,2,FALSE)</f>
        <v>Մելքումյան</v>
      </c>
      <c r="D10" s="13" t="str">
        <f>VLOOKUP($A10,'համապետական I մաս'!$A$6:$J$154,3,FALSE)</f>
        <v>Լիգիա</v>
      </c>
      <c r="E10" s="13" t="str">
        <f>VLOOKUP($A10,'համապետական I մաս'!$A$6:$J$154,4,FALSE)</f>
        <v>Երվանդի</v>
      </c>
      <c r="F10" s="13" t="str">
        <f>VLOOKUP($A10,'համապետական I մաս'!$A$6:$J$154,5,FALSE)</f>
        <v>04.04.1963</v>
      </c>
      <c r="G10" s="13" t="str">
        <f>VLOOKUP($A10,'համապետական I մաս'!$A$6:$J$154,6,FALSE)</f>
        <v>իգ</v>
      </c>
      <c r="H10" s="13" t="str">
        <f>VLOOKUP($A10,'համապետական I մաս'!$A$6:$J$154,7,FALSE)</f>
        <v>«Ժառանգություն»</v>
      </c>
      <c r="I10" s="13" t="str">
        <f>VLOOKUP($A10,'համապետական I մաս'!$A$6:$J$154,8,FALSE)</f>
        <v>AF0753485</v>
      </c>
      <c r="J10" s="13" t="str">
        <f>VLOOKUP($A10,'համապետական I մաս'!$A$6:$J$154,9,FALSE)</f>
        <v>ք. Աշտարակ, փող. Հեքիմյան, տուն 11</v>
      </c>
      <c r="K10" s="13" t="str">
        <f>VLOOKUP($A10,'համապետական I մաս'!$A$6:$J$154,10,FALSE)</f>
        <v>Աշտարակի թիվ 5 ավագ դպրոց, ուսուցչուհի</v>
      </c>
    </row>
    <row r="11" spans="1:11" ht="27" x14ac:dyDescent="0.2">
      <c r="A11" s="15">
        <v>38</v>
      </c>
      <c r="B11" s="7">
        <v>6</v>
      </c>
      <c r="C11" s="13" t="str">
        <f>VLOOKUP($A11,'համապետական I մաս'!$A$6:$J$154,2,FALSE)</f>
        <v>Պետրոսյան</v>
      </c>
      <c r="D11" s="13" t="str">
        <f>VLOOKUP($A11,'համապետական I մաս'!$A$6:$J$154,3,FALSE)</f>
        <v>Ռազմիկ</v>
      </c>
      <c r="E11" s="13" t="str">
        <f>VLOOKUP($A11,'համապետական I մաս'!$A$6:$J$154,4,FALSE)</f>
        <v>Վաղարշակի</v>
      </c>
      <c r="F11" s="13" t="str">
        <f>VLOOKUP($A11,'համապետական I մաս'!$A$6:$J$154,5,FALSE)</f>
        <v>24.01.1961</v>
      </c>
      <c r="G11" s="13" t="str">
        <f>VLOOKUP($A11,'համապետական I մաս'!$A$6:$J$154,6,FALSE)</f>
        <v>ար</v>
      </c>
      <c r="H11" s="13" t="str">
        <f>VLOOKUP($A11,'համապետական I մաս'!$A$6:$J$154,7,FALSE)</f>
        <v>անկուսակցական</v>
      </c>
      <c r="I11" s="13" t="str">
        <f>VLOOKUP($A11,'համապետական I մաս'!$A$6:$J$154,8,FALSE)</f>
        <v>AH 0693021</v>
      </c>
      <c r="J11" s="13" t="str">
        <f>VLOOKUP($A11,'համապետական I մաս'!$A$6:$J$154,9,FALSE)</f>
        <v>ք. Ապարան, Բաղրամյան 23շ., բն. 7</v>
      </c>
      <c r="K11" s="13" t="str">
        <f>VLOOKUP($A11,'համապետական I մաս'!$A$6:$J$154,10,FALSE)</f>
        <v>Ազատամարտիկների միության խորհրդի անդամ</v>
      </c>
    </row>
    <row r="12" spans="1:11" ht="27" x14ac:dyDescent="0.2">
      <c r="A12" s="15">
        <v>56</v>
      </c>
      <c r="B12" s="7">
        <v>7</v>
      </c>
      <c r="C12" s="13" t="str">
        <f>VLOOKUP($A12,'համապետական I մաս'!$A$6:$J$154,2,FALSE)</f>
        <v xml:space="preserve">Սահակյան </v>
      </c>
      <c r="D12" s="13" t="str">
        <f>VLOOKUP($A12,'համապետական I մաս'!$A$6:$J$154,3,FALSE)</f>
        <v>Տիգրան</v>
      </c>
      <c r="E12" s="13" t="str">
        <f>VLOOKUP($A12,'համապետական I մաս'!$A$6:$J$154,4,FALSE)</f>
        <v>Ռուբենի</v>
      </c>
      <c r="F12" s="13" t="str">
        <f>VLOOKUP($A12,'համապետական I մաս'!$A$6:$J$154,5,FALSE)</f>
        <v>15.07.1956</v>
      </c>
      <c r="G12" s="13" t="str">
        <f>VLOOKUP($A12,'համապետական I մաս'!$A$6:$J$154,6,FALSE)</f>
        <v>ար</v>
      </c>
      <c r="H12" s="13" t="str">
        <f>VLOOKUP($A12,'համապետական I մաս'!$A$6:$J$154,7,FALSE)</f>
        <v>«Համախմբում»</v>
      </c>
      <c r="I12" s="13" t="str">
        <f>VLOOKUP($A12,'համապետական I մաս'!$A$6:$J$154,8,FALSE)</f>
        <v>AH0618822</v>
      </c>
      <c r="J12" s="13" t="str">
        <f>VLOOKUP($A12,'համապետական I մաս'!$A$6:$J$154,9,FALSE)</f>
        <v>Արագածոտնի մարզ, գյուղ Եղնիկ, փ, 5, տուն 6</v>
      </c>
      <c r="K12" s="13" t="str">
        <f>VLOOKUP($A12,'համապետական I մաս'!$A$6:$J$154,10,FALSE)</f>
        <v xml:space="preserve">Չի աշխատում </v>
      </c>
    </row>
  </sheetData>
  <sheetProtection password="CF66" sheet="1" objects="1" scenarios="1"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2017-02-22T10:05:43Z</cp:lastPrinted>
  <dcterms:created xsi:type="dcterms:W3CDTF">2011-07-26T11:03:07Z</dcterms:created>
  <dcterms:modified xsi:type="dcterms:W3CDTF">2017-02-25T09:42:42Z</dcterms:modified>
</cp:coreProperties>
</file>