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om116-2\Desktop\պետական պարտք\SDseptember2019\"/>
    </mc:Choice>
  </mc:AlternateContent>
  <bookViews>
    <workbookView xWindow="0" yWindow="0" windowWidth="28800" windowHeight="11730"/>
  </bookViews>
  <sheets>
    <sheet name="պետ պարտք" sheetId="1" r:id="rId1"/>
    <sheet name="պետ պարտքի կառուցվածք" sheetId="2" r:id="rId2"/>
    <sheet name="պարտքի միջին տոկոսադրույք" sheetId="3" r:id="rId3"/>
    <sheet name="արտ վարկերի ստաց և սպասարկում" sheetId="4" r:id="rId4"/>
    <sheet name="պարտքի կառ ուղենիշ. ցուց." sheetId="5" r:id="rId5"/>
    <sheet name="պակասուրդի ֆինանս. փոխ. միջոց." sheetId="6" r:id="rId6"/>
    <sheet name="կառ. պարտքի գծով տոկոսավճարներ" sheetId="7" r:id="rId7"/>
    <sheet name="կառ. արտաքին պարտք" sheetId="9" r:id="rId8"/>
    <sheet name="պետ պարտատոմսեր" sheetId="8" r:id="rId9"/>
  </sheets>
  <calcPr calcId="162913"/>
</workbook>
</file>

<file path=xl/calcChain.xml><?xml version="1.0" encoding="utf-8"?>
<calcChain xmlns="http://schemas.openxmlformats.org/spreadsheetml/2006/main">
  <c r="F11" i="2" l="1"/>
  <c r="H18" i="1"/>
  <c r="F10" i="3" l="1"/>
  <c r="G13" i="2"/>
  <c r="I10" i="4" l="1"/>
  <c r="I9" i="4"/>
  <c r="H9" i="4"/>
  <c r="H47" i="1"/>
  <c r="H28" i="1"/>
  <c r="H21" i="1"/>
  <c r="H9" i="3" l="1"/>
  <c r="H10" i="4"/>
  <c r="I8" i="4" l="1"/>
  <c r="H8" i="4"/>
  <c r="G9" i="4"/>
  <c r="G10" i="4"/>
  <c r="G8" i="4"/>
  <c r="H6" i="3"/>
  <c r="G6" i="3"/>
  <c r="H24" i="2"/>
  <c r="H7" i="2"/>
  <c r="G7" i="2"/>
  <c r="F7" i="2"/>
  <c r="H32" i="1"/>
  <c r="F20" i="1"/>
  <c r="H20" i="1"/>
  <c r="H5" i="1"/>
  <c r="F5" i="1"/>
  <c r="H8" i="2" l="1"/>
  <c r="H11" i="2"/>
  <c r="H13" i="2"/>
  <c r="H14" i="2"/>
  <c r="H15" i="2"/>
  <c r="H16" i="2"/>
  <c r="H19" i="2"/>
  <c r="H20" i="2"/>
  <c r="H21" i="2"/>
  <c r="H25" i="2"/>
  <c r="H7" i="3"/>
  <c r="H10" i="3"/>
  <c r="H11" i="3"/>
  <c r="H30" i="1"/>
  <c r="H34" i="1"/>
  <c r="H35" i="1"/>
  <c r="H36" i="1"/>
  <c r="H37" i="1"/>
  <c r="H38" i="1"/>
  <c r="H41" i="1"/>
  <c r="H42" i="1"/>
  <c r="H43" i="1"/>
  <c r="H44" i="1"/>
  <c r="H46" i="1"/>
  <c r="H7" i="1"/>
  <c r="H9" i="1"/>
  <c r="H11" i="1"/>
  <c r="H12" i="1"/>
  <c r="H13" i="1"/>
  <c r="H14" i="1"/>
  <c r="H15" i="1"/>
  <c r="H19" i="1"/>
  <c r="H23" i="1"/>
  <c r="G7" i="3"/>
  <c r="G9" i="3"/>
  <c r="G10" i="3"/>
  <c r="G11" i="3"/>
  <c r="F7" i="3"/>
  <c r="F9" i="3"/>
  <c r="F11" i="3"/>
  <c r="F6" i="3"/>
  <c r="G14" i="2"/>
  <c r="G15" i="2"/>
  <c r="G16" i="2"/>
  <c r="G19" i="2"/>
  <c r="G20" i="2"/>
  <c r="G21" i="2"/>
  <c r="G24" i="2"/>
  <c r="G25" i="2"/>
  <c r="G11" i="2"/>
  <c r="G8" i="2"/>
  <c r="F25" i="2"/>
  <c r="F24" i="2"/>
  <c r="F20" i="2"/>
  <c r="F21" i="2"/>
  <c r="F19" i="2"/>
  <c r="F13" i="2"/>
  <c r="F14" i="2"/>
  <c r="F15" i="2"/>
  <c r="F16" i="2"/>
  <c r="F8" i="2"/>
  <c r="G47" i="1"/>
  <c r="G46" i="1"/>
  <c r="G41" i="1"/>
  <c r="G42" i="1"/>
  <c r="G43" i="1"/>
  <c r="G44" i="1"/>
  <c r="G35" i="1"/>
  <c r="G36" i="1"/>
  <c r="G37" i="1"/>
  <c r="G38" i="1"/>
  <c r="G34" i="1"/>
  <c r="G32" i="1"/>
  <c r="G30" i="1"/>
  <c r="G28" i="1"/>
  <c r="G23" i="1"/>
  <c r="F47" i="1"/>
  <c r="F46" i="1"/>
  <c r="F41" i="1"/>
  <c r="F42" i="1"/>
  <c r="F43" i="1"/>
  <c r="F44" i="1"/>
  <c r="F35" i="1"/>
  <c r="F36" i="1"/>
  <c r="F38" i="1"/>
  <c r="F34" i="1"/>
  <c r="F32" i="1"/>
  <c r="F30" i="1"/>
  <c r="F28" i="1"/>
  <c r="G18" i="1"/>
  <c r="G19" i="1"/>
  <c r="G20" i="1"/>
  <c r="G21" i="1"/>
  <c r="G12" i="1"/>
  <c r="G13" i="1"/>
  <c r="G14" i="1"/>
  <c r="G15" i="1"/>
  <c r="G11" i="1"/>
  <c r="G9" i="1"/>
  <c r="G7" i="1"/>
  <c r="G5" i="1"/>
  <c r="F23" i="1"/>
  <c r="F18" i="1"/>
  <c r="F19" i="1"/>
  <c r="F21" i="1"/>
  <c r="F12" i="1"/>
  <c r="F13" i="1"/>
  <c r="F15" i="1"/>
  <c r="F11" i="1"/>
  <c r="F9" i="1"/>
  <c r="F7" i="1"/>
</calcChain>
</file>

<file path=xl/sharedStrings.xml><?xml version="1.0" encoding="utf-8"?>
<sst xmlns="http://schemas.openxmlformats.org/spreadsheetml/2006/main" count="274" uniqueCount="152">
  <si>
    <t xml:space="preserve">   ՀՀ կառավարության պարտք</t>
  </si>
  <si>
    <t xml:space="preserve">          այդ թվում՝</t>
  </si>
  <si>
    <t xml:space="preserve">     արտաքին պարտք</t>
  </si>
  <si>
    <t xml:space="preserve">            այդ թվում՝</t>
  </si>
  <si>
    <t>*ՀՀ կառավարության արտաքին երաշխիքները տրամադրվել են ՀՀ կենտրոնական բանկի վարկերի գծով և կրկնահաշվարկից խուսափելու նպատակով արտացոլված են ՀՀ կենտրոնական բանկի արտաքին պարտքի մեջ</t>
  </si>
  <si>
    <t>ՀՀ կառավարության պարտք, (մլրդ դրամ)</t>
  </si>
  <si>
    <t xml:space="preserve">     ներքին պարտք</t>
  </si>
  <si>
    <t xml:space="preserve">     արտաքին վարկեր և փոխառություններ</t>
  </si>
  <si>
    <t xml:space="preserve">     ներքին վարկեր և փոխառություններ</t>
  </si>
  <si>
    <t xml:space="preserve">     պետական գանձապետական պարտատոմսեր</t>
  </si>
  <si>
    <t xml:space="preserve">     արտարժութային պետական պարտատոմսեր</t>
  </si>
  <si>
    <t xml:space="preserve">     արտաքին երաշխիքներ</t>
  </si>
  <si>
    <t xml:space="preserve">     ներքին երաշխիքներ</t>
  </si>
  <si>
    <t>Կառուցվածքն ըստ թողարկման (ներգրավման) ժամկետայնության, %</t>
  </si>
  <si>
    <t xml:space="preserve">     կարճաժամկետ</t>
  </si>
  <si>
    <t xml:space="preserve">     միջնաժամկետ</t>
  </si>
  <si>
    <t xml:space="preserve">     երկարաժամկետ</t>
  </si>
  <si>
    <t>Կառուցվածքն ըստ տոկոսադրույքի, %</t>
  </si>
  <si>
    <t xml:space="preserve">     լողացող տոկոսադրույքով</t>
  </si>
  <si>
    <t xml:space="preserve">     ֆիքսված տոկոսադրույքով</t>
  </si>
  <si>
    <t>ՀՀ կառավարության պարտքի միջին տոկոսադրույքը, %</t>
  </si>
  <si>
    <t xml:space="preserve">     ներքին վարկերի և փոխառությունների գծով</t>
  </si>
  <si>
    <t xml:space="preserve">     պետական գանձապետական պարտատոմսերի գծով</t>
  </si>
  <si>
    <t xml:space="preserve">     արտարժութային պետական պարտատոմսերի գծով</t>
  </si>
  <si>
    <t>-</t>
  </si>
  <si>
    <t>Փոխարկման համար կիրառված ԱՄՆ դոլար/ՀՀ դրամ փոխարժեքը</t>
  </si>
  <si>
    <t xml:space="preserve">     որից`</t>
  </si>
  <si>
    <t>ՀՀ ՊԵՏԱԿԱՆ ՊԱՐՏՔ</t>
  </si>
  <si>
    <t>ՀՀ կենտրոնական բանկի արտաքին պարտք</t>
  </si>
  <si>
    <t>ՀՀ կառավարության պարտք</t>
  </si>
  <si>
    <t xml:space="preserve">          որից՝</t>
  </si>
  <si>
    <t>Կառուցվածքն ըստ ռեզիդենտության, %</t>
  </si>
  <si>
    <t>Կառուցվածքն ըստ գործիքակազմի, %</t>
  </si>
  <si>
    <t xml:space="preserve">                                                                                   ՏԵՂԵԿԱՆՔ</t>
  </si>
  <si>
    <t xml:space="preserve">                  </t>
  </si>
  <si>
    <t>մլն ԱՄՆ դոլար</t>
  </si>
  <si>
    <t>Տոկոսավճար</t>
  </si>
  <si>
    <t>Մայր գումարի մարում</t>
  </si>
  <si>
    <t>Վարկային միջոցների ստացում</t>
  </si>
  <si>
    <t>Աղբյուրը՝ Հայաստանի Հանրապետության ֆինանսների նախարարության ինտերնետային կայքում հրապարակված Հայաստանի Հանրապետության պետական պարտքի ամսական տեղեկագրերը</t>
  </si>
  <si>
    <t>ՀՀ կառավարության երաշխիքով տրամադրված վարկեր</t>
  </si>
  <si>
    <t>ռեզիդենտների կողմից ձեռքբերված արտարժութային պետական պարտատոմսեր</t>
  </si>
  <si>
    <t>ներքին երաշխիքներ</t>
  </si>
  <si>
    <t>ռեզիդենտների կողմից ձեռքբերված պետական գանձապետական պարտատոմսեր</t>
  </si>
  <si>
    <t>վարկեր և փոխառություններ</t>
  </si>
  <si>
    <t>ոչ ռեզիդենտների կողմից ձեռքբերված    արտարժութային պետական պարտատոմսեր</t>
  </si>
  <si>
    <t>ոչ ռեզիդենտների կողմից ձեռքբերված  պետական գանձապետական պարտատոմսեր</t>
  </si>
  <si>
    <t>ոչ ռեզիդենտների կողմից ձեռքբերված  արտարժութային պետական պարտատոմսեր</t>
  </si>
  <si>
    <t xml:space="preserve">                                                                                                                      </t>
  </si>
  <si>
    <t xml:space="preserve">                այդ թվում՝</t>
  </si>
  <si>
    <t xml:space="preserve">          որից`</t>
  </si>
  <si>
    <t xml:space="preserve">     արտաքին վարկերի և փոխառությունների գծով</t>
  </si>
  <si>
    <t xml:space="preserve">                                                                                                       /մլն ԱՄՆ դոլար/                                  </t>
  </si>
  <si>
    <t>Վերաֆինանսավորման ռիսկ</t>
  </si>
  <si>
    <t>8 – 11 տարի</t>
  </si>
  <si>
    <t>առավելագույնը 20%</t>
  </si>
  <si>
    <t>Տոկոսադրույքի ռիսկ</t>
  </si>
  <si>
    <t>Ֆիքսված տոկոսադրույքով պարտքի կշիռը ընդամենը պարտքի մեջ</t>
  </si>
  <si>
    <t>առնվազն 80%</t>
  </si>
  <si>
    <t>Փոխարժեքի ռիսկ</t>
  </si>
  <si>
    <t>առնվազն 20%</t>
  </si>
  <si>
    <t>ՏԵՂԵԿԱՆՔ</t>
  </si>
  <si>
    <t>Ներքին պարտքի կշիռը ընդամենը պարտքի մեջ</t>
  </si>
  <si>
    <t xml:space="preserve">     արտաքին երաշխիքների գծով</t>
  </si>
  <si>
    <t xml:space="preserve">     ներքին երաշխիքների գծով</t>
  </si>
  <si>
    <t xml:space="preserve">ՀՀ կառավարության պարտքի կառավարման  ուղենշային ցուցանիշները </t>
  </si>
  <si>
    <t xml:space="preserve">                                                                                     ՏԵՂԵԿԱՆՔ</t>
  </si>
  <si>
    <t>մլրդ դրամ</t>
  </si>
  <si>
    <t xml:space="preserve">Ընդամենը ֆինանսավորումն փոխառու զուտ միջոցների հաշվին* </t>
  </si>
  <si>
    <t>այդ թվում`</t>
  </si>
  <si>
    <t>ներքին աղբյուրներից</t>
  </si>
  <si>
    <t>պետական գանձապետական պարտատոմսերի տեղաբաշխումից զուտ մուտք</t>
  </si>
  <si>
    <t xml:space="preserve">      որից`</t>
  </si>
  <si>
    <t>տեղաբաշխումից մուտք</t>
  </si>
  <si>
    <t>մարում / հետգնում</t>
  </si>
  <si>
    <t>ռեզիդենտից ստացված առևտրային վարկի մարում</t>
  </si>
  <si>
    <t>արտաքին աղբյուրներից</t>
  </si>
  <si>
    <t xml:space="preserve">վարկերի և փոխառությունների գծով զուտ մուտք </t>
  </si>
  <si>
    <t>վարկերի և փոխառությունների ստացում</t>
  </si>
  <si>
    <t>նպատակային վարկեր</t>
  </si>
  <si>
    <t>բյուջետային աջակցության վարկեր</t>
  </si>
  <si>
    <t>վարկերի և փոխառությունների մարում</t>
  </si>
  <si>
    <t>արտարժութային պետական պարտատոմսերի տեղաբաշխումից զուտ մուտք</t>
  </si>
  <si>
    <t>* առանց մուրհակների:</t>
  </si>
  <si>
    <t>Աղբյուրը՝ Հայաստանի Հանրապետության ֆինանսների նախարարության ինտերնետային կայքում հրապարակված Հայաստանի Հանրապետության պետական պարտքի ամսական և տարեկան տեղեկագրերը</t>
  </si>
  <si>
    <t>Ընդամենը տոկոսավճարներ*</t>
  </si>
  <si>
    <t xml:space="preserve">ներքին տոկոսավճարներ                                                         </t>
  </si>
  <si>
    <t>պետական գանձապետական պարտատոմսերի գծով</t>
  </si>
  <si>
    <t>ռեզիդենտից ստացված առևտրային վարկի գծով</t>
  </si>
  <si>
    <t xml:space="preserve">արտաքին տոկոսավճարներ     </t>
  </si>
  <si>
    <t>արտաքին աղբյուրներից ստացված վարկերի գծով</t>
  </si>
  <si>
    <t>արտարժույթով պետական պարտատոմսերի գծով</t>
  </si>
  <si>
    <t>* առանց մուրհակների սպասարկման ծախսերի:</t>
  </si>
  <si>
    <t>Պետական պարտատոմսերի ծավալը, մլրդ դրամ</t>
  </si>
  <si>
    <t>Պետական պարտատոմսերի կառուցվածքը, %</t>
  </si>
  <si>
    <t>կարճաժամկետ</t>
  </si>
  <si>
    <t>միջնաժամկետ</t>
  </si>
  <si>
    <t>երկարաժամկետ</t>
  </si>
  <si>
    <t>խնայողական</t>
  </si>
  <si>
    <t>Պետական պարտատոմսերի միջին կշռված եկամտաբերություն , %</t>
  </si>
  <si>
    <t>Պետական պարտատոմսերի միջին ժամկետայնությունը, օր</t>
  </si>
  <si>
    <t>ՀՀ կառավարության արտաքին վարկերի գծով պարտք, մլն ԱՄՆ դոլար</t>
  </si>
  <si>
    <t>Կառուցվածքն ըստ վարկատուների, %</t>
  </si>
  <si>
    <t>Միջազգային կազմակերպություններ</t>
  </si>
  <si>
    <t>Օտարերկրյա պետություններ </t>
  </si>
  <si>
    <t>Առևտրային բանկեր</t>
  </si>
  <si>
    <t>Արժութային կառուցվածքը, %</t>
  </si>
  <si>
    <t>USD</t>
  </si>
  <si>
    <t>SDR</t>
  </si>
  <si>
    <t>EUR</t>
  </si>
  <si>
    <t>JPY</t>
  </si>
  <si>
    <t>AED</t>
  </si>
  <si>
    <t>CNY</t>
  </si>
  <si>
    <t xml:space="preserve">Առաջիկա 365 օրվա ընթացքում մարման ենթակա ՀՀ կառավարության պարտքի տեսակարար կշիռը (պետական գանձապետական պարատոմսերի գծով), %  </t>
  </si>
  <si>
    <t>31.12.2018</t>
  </si>
  <si>
    <t>/մլրդ դրամ/</t>
  </si>
  <si>
    <t xml:space="preserve">             2017-2019թթ.  Հայաստանի Հանրապետության կառավարության պարտքի միջին տոկոսադրույքի վերաբերյալ </t>
  </si>
  <si>
    <t>ՀՀ կառավարության պարտքի մինչև մարումը մնացած միջին կշռված ժամկետը, տարի</t>
  </si>
  <si>
    <t>արտաքին երաշխիքներ</t>
  </si>
  <si>
    <t>ուղենիշներն ըստ 2020-2022թթ. ռազմավարական ծրագրի</t>
  </si>
  <si>
    <t>01.08.2019 - 31.08.2019</t>
  </si>
  <si>
    <t>01.01.2019 - 31.08.2019</t>
  </si>
  <si>
    <t>2017-2019թթ. Հայաստանի Հանրապետության պետական պարտքի վերաբերյալ (սեպտեմբեր ամսվա վերջի դրությամբ)</t>
  </si>
  <si>
    <t>30.09.2019</t>
  </si>
  <si>
    <t xml:space="preserve">30.09.2019-ը 30.09.2017-ի նկատմամբ(%) </t>
  </si>
  <si>
    <t xml:space="preserve">30.09.2019-ը 30.09.2018-ի նկատմամբ(%) </t>
  </si>
  <si>
    <t xml:space="preserve">30.09.2019-ը 31.12.2018-ի նկատմամբ(%) </t>
  </si>
  <si>
    <t xml:space="preserve">  2017-2019թթ.  Հայաստանի Հանրապետության կառավարության պարտքի կառուցվածքի վերաբերյալ  (սեպտեմբեր ամսվա վերջի դրությամբ)</t>
  </si>
  <si>
    <t xml:space="preserve">Տեսակարար կշռի փոփոխությունը` 30.09.2019-ին 30.09.2017-ի նկատմամբ(+/-) </t>
  </si>
  <si>
    <t xml:space="preserve">Տեսակարար կշռի փոփոխությունը 30.09.2019-ին 30.09.2018-ի նկատմամբ(+/-) </t>
  </si>
  <si>
    <t xml:space="preserve">Տեսակարար կշռի փոփոխությունը 30.09.2019-ին 31.12.2018-ի նկատմամբ(+/-) </t>
  </si>
  <si>
    <t xml:space="preserve">                                                                         (սեպտեմբեր ամսվա վերջի դրությամբ)</t>
  </si>
  <si>
    <t xml:space="preserve">Փոփոխությունը               30.09.2019-ին 30.09.2017-ի նկատմամբ(+/-) </t>
  </si>
  <si>
    <t xml:space="preserve">Փոփոխությունը         30.09.2019-ին 30.09.2018-ի նկատմամբ(+/-) </t>
  </si>
  <si>
    <t xml:space="preserve">Փոփոխությունը         30.09.2019-ին 31.12.2018-ի նկատմամբ(+/-) </t>
  </si>
  <si>
    <t xml:space="preserve"> 2017-2019թթ. հունվար-սեպտեմբեր ամիսներին Հայաստանի Հանրապետության կառավարության արտաքին վարկերի սպասարկման և արտաքին վարկային միջոցների ստացման վերաբերյալ</t>
  </si>
  <si>
    <t xml:space="preserve">Փոփոխությունը 01.01.2019 - 30.09.2019-ին 01.01.2017-30.09.2017-ի նկատմամբ(%) </t>
  </si>
  <si>
    <t xml:space="preserve">Փոփոխությունը 01.01.2019 - 30.09.2019-ին 01.01.2018 - 30.09.2018-ի նկատմամբ(%) </t>
  </si>
  <si>
    <t xml:space="preserve">Փոփոխությունը 01.09.2019 - 30.09.2019-ին 01.08.2019 - 31.08.2019-ի նկատմամբ(%) </t>
  </si>
  <si>
    <t>01.09.2019 - 30.09.2019</t>
  </si>
  <si>
    <t>2017-2019թթ. հունվար-սեպտեմբեր ամիսներին պետական բյուջեի պակասուրդի ֆինանսավորումը փոխառու միջոցների հաշվին</t>
  </si>
  <si>
    <t>01.01.2019-30.09.2019</t>
  </si>
  <si>
    <t>% (2019թ. սեպտեմբեր)</t>
  </si>
  <si>
    <t>2017-2019թթ. հուվար-սեպտեմբեր ամիսներին ՀՀ պետական բյուջեից ՀՀ կառավարության պարտքի գծով վճարված տոկոսավճարներ</t>
  </si>
  <si>
    <t xml:space="preserve">2017-2019թթ. վարկային պայմանագրերով ձևավորված ՀՀ կառավարության արտաքին պարտքը (սեպտեմբեր ամսվա վերջի դրությամբ) </t>
  </si>
  <si>
    <t>2017-2019թթ. շրջանառության մեջ գտնվող ՀՀ պետական պարտատոմսերը  (սեպտեմբեր ամսվա վերջի դրությամբ)</t>
  </si>
  <si>
    <t>30.09.2018</t>
  </si>
  <si>
    <t>01.01.2018 - 30.09.2018</t>
  </si>
  <si>
    <t>01.01.2018-30.09.2018</t>
  </si>
  <si>
    <t>30.09.2017</t>
  </si>
  <si>
    <t>01.01.2017 - 30.09.2017</t>
  </si>
  <si>
    <t>01.01.2017-30.09.2017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</si>
</sst>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(* #,##0.00_);_(* \(#,##0.00\);_(* &quot;-&quot;??_);_(@_)"/>
    <numFmt numFmtId="164" formatCode="_-* #,##0.00\ _դ_ր_._-;\-* #,##0.00\ _դ_ր_._-;_-* &quot;-&quot;??\ _դ_ր_._-;_-@_-"/>
    <numFmt numFmtId="165" formatCode="#,##0.0"/>
    <numFmt numFmtId="166" formatCode="#,##0.00;[Red]#,##0.00"/>
    <numFmt numFmtId="167" formatCode="0.0"/>
    <numFmt numFmtId="168" formatCode="_(* #,##0.0_);_(* \(#,##0.0\);_(* &quot;-&quot;??_);_(@_)"/>
    <numFmt numFmtId="169" formatCode="0.0000"/>
    <numFmt numFmtId="170" formatCode="0.00;[Red]0.00"/>
    <numFmt numFmtId="171" formatCode="0;[Red]0"/>
    <numFmt numFmtId="172" formatCode="0.0000;[Red]0.0000"/>
    <numFmt numFmtId="173" formatCode="#,##0.000_);\(#,##0.000\)"/>
    <numFmt numFmtId="174" formatCode="0.0;[Red]0.0"/>
    <numFmt numFmtId="175" formatCode="0.00_ ;\-0.00\ "/>
    <numFmt numFmtId="176" formatCode="#,##0.00_ ;\-#,##0.00\ 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  <font>
      <b/>
      <sz val="12"/>
      <color theme="1"/>
      <name val="GHEA Grapalat"/>
      <family val="3"/>
    </font>
    <font>
      <sz val="10"/>
      <color theme="1"/>
      <name val="GHEA Grapalat"/>
      <family val="3"/>
    </font>
    <font>
      <b/>
      <i/>
      <sz val="11"/>
      <color theme="1"/>
      <name val="GHEA Grapalat"/>
      <family val="3"/>
    </font>
    <font>
      <sz val="12"/>
      <color theme="1"/>
      <name val="GHEA Grapalat"/>
      <family val="3"/>
    </font>
    <font>
      <b/>
      <sz val="14"/>
      <color theme="1"/>
      <name val="GHEA Grapalat"/>
      <family val="3"/>
    </font>
    <font>
      <sz val="11"/>
      <color indexed="8"/>
      <name val="GHEA Grapalat"/>
      <family val="3"/>
    </font>
    <font>
      <sz val="8"/>
      <color theme="1"/>
      <name val="GHEA Grapalat"/>
      <family val="3"/>
    </font>
    <font>
      <i/>
      <sz val="12"/>
      <color theme="1"/>
      <name val="GHEA Grapalat"/>
      <family val="3"/>
    </font>
    <font>
      <b/>
      <sz val="12"/>
      <name val="GHEA Grapalat"/>
      <family val="3"/>
    </font>
    <font>
      <sz val="10"/>
      <name val="GHEA Grapalat"/>
      <family val="3"/>
    </font>
    <font>
      <b/>
      <i/>
      <sz val="12"/>
      <color indexed="8"/>
      <name val="GHEA Grapalat"/>
      <family val="3"/>
    </font>
    <font>
      <sz val="11"/>
      <color indexed="8"/>
      <name val="Calibri"/>
      <family val="2"/>
    </font>
    <font>
      <b/>
      <i/>
      <sz val="12"/>
      <name val="GHEA Grapalat"/>
      <family val="3"/>
    </font>
    <font>
      <sz val="12"/>
      <color indexed="8"/>
      <name val="GHEA Grapalat"/>
      <family val="3"/>
    </font>
    <font>
      <sz val="12"/>
      <name val="GHEA Grapalat"/>
      <family val="3"/>
    </font>
    <font>
      <b/>
      <sz val="12"/>
      <color indexed="8"/>
      <name val="GHEA Grapalat"/>
      <family val="3"/>
    </font>
    <font>
      <i/>
      <sz val="12"/>
      <name val="GHEA Grapalat"/>
      <family val="3"/>
    </font>
    <font>
      <i/>
      <sz val="12"/>
      <color indexed="8"/>
      <name val="GHEA Grapalat"/>
      <family val="3"/>
    </font>
    <font>
      <i/>
      <sz val="10"/>
      <color indexed="8"/>
      <name val="GHEA Grapalat"/>
      <family val="3"/>
    </font>
    <font>
      <b/>
      <i/>
      <sz val="11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  <font>
      <i/>
      <sz val="11"/>
      <name val="GHEA Grapalat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ck">
        <color indexed="56"/>
      </bottom>
      <diagonal/>
    </border>
  </borders>
  <cellStyleXfs count="2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226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4" fillId="0" borderId="0" xfId="0" applyFont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wrapText="1"/>
    </xf>
    <xf numFmtId="0" fontId="4" fillId="0" borderId="0" xfId="0" applyFont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8" fillId="0" borderId="0" xfId="0" applyFont="1"/>
    <xf numFmtId="165" fontId="6" fillId="4" borderId="1" xfId="0" applyNumberFormat="1" applyFont="1" applyFill="1" applyBorder="1" applyAlignment="1">
      <alignment horizontal="center"/>
    </xf>
    <xf numFmtId="0" fontId="3" fillId="0" borderId="0" xfId="0" applyFont="1" applyAlignment="1">
      <alignment vertical="top"/>
    </xf>
    <xf numFmtId="0" fontId="5" fillId="0" borderId="1" xfId="0" applyFont="1" applyBorder="1" applyAlignment="1">
      <alignment horizontal="center" vertical="center" textRotation="90" wrapText="1"/>
    </xf>
    <xf numFmtId="165" fontId="6" fillId="5" borderId="1" xfId="0" applyNumberFormat="1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7" fillId="0" borderId="0" xfId="0" applyFont="1"/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 textRotation="90" wrapText="1"/>
    </xf>
    <xf numFmtId="0" fontId="4" fillId="6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3" fillId="0" borderId="0" xfId="0" applyFont="1" applyAlignment="1">
      <alignment horizontal="center"/>
    </xf>
    <xf numFmtId="0" fontId="7" fillId="0" borderId="1" xfId="0" applyFont="1" applyBorder="1"/>
    <xf numFmtId="0" fontId="14" fillId="0" borderId="1" xfId="3" applyFont="1" applyBorder="1" applyAlignment="1">
      <alignment vertical="center" wrapText="1"/>
    </xf>
    <xf numFmtId="2" fontId="16" fillId="0" borderId="1" xfId="4" applyNumberFormat="1" applyFont="1" applyBorder="1" applyAlignment="1">
      <alignment horizontal="center" vertical="center" wrapText="1"/>
    </xf>
    <xf numFmtId="0" fontId="17" fillId="0" borderId="1" xfId="3" applyFont="1" applyBorder="1" applyAlignment="1">
      <alignment horizontal="left" vertical="center" wrapText="1" indent="15"/>
    </xf>
    <xf numFmtId="2" fontId="7" fillId="0" borderId="1" xfId="0" applyNumberFormat="1" applyFont="1" applyBorder="1" applyAlignment="1">
      <alignment horizontal="center" vertical="center" wrapText="1"/>
    </xf>
    <xf numFmtId="2" fontId="18" fillId="0" borderId="1" xfId="4" applyNumberFormat="1" applyFont="1" applyBorder="1" applyAlignment="1">
      <alignment horizontal="center" vertical="center" wrapText="1"/>
    </xf>
    <xf numFmtId="0" fontId="19" fillId="0" borderId="1" xfId="3" applyFont="1" applyBorder="1" applyAlignment="1">
      <alignment horizontal="left" vertical="center" wrapText="1" indent="2"/>
    </xf>
    <xf numFmtId="2" fontId="20" fillId="0" borderId="1" xfId="4" applyNumberFormat="1" applyFont="1" applyBorder="1" applyAlignment="1">
      <alignment horizontal="center" vertical="center" wrapText="1"/>
    </xf>
    <xf numFmtId="0" fontId="21" fillId="0" borderId="1" xfId="3" applyFont="1" applyBorder="1" applyAlignment="1">
      <alignment horizontal="left" vertical="center" wrapText="1" indent="3"/>
    </xf>
    <xf numFmtId="2" fontId="18" fillId="0" borderId="4" xfId="4" applyNumberFormat="1" applyFont="1" applyBorder="1" applyAlignment="1">
      <alignment horizontal="center" vertical="center" wrapText="1"/>
    </xf>
    <xf numFmtId="0" fontId="18" fillId="0" borderId="1" xfId="3" applyFont="1" applyBorder="1" applyAlignment="1">
      <alignment horizontal="left" vertical="center" wrapText="1" indent="7"/>
    </xf>
    <xf numFmtId="0" fontId="21" fillId="0" borderId="1" xfId="3" applyFont="1" applyBorder="1" applyAlignment="1">
      <alignment horizontal="left" vertical="center" indent="3"/>
    </xf>
    <xf numFmtId="0" fontId="17" fillId="0" borderId="1" xfId="3" applyFont="1" applyBorder="1" applyAlignment="1">
      <alignment horizontal="left" vertical="center" indent="11"/>
    </xf>
    <xf numFmtId="0" fontId="17" fillId="0" borderId="1" xfId="3" applyFont="1" applyBorder="1" applyAlignment="1">
      <alignment horizontal="left" vertical="center" indent="7"/>
    </xf>
    <xf numFmtId="0" fontId="22" fillId="0" borderId="0" xfId="3" applyFont="1" applyAlignment="1">
      <alignment vertical="center"/>
    </xf>
    <xf numFmtId="0" fontId="19" fillId="0" borderId="1" xfId="3" applyFont="1" applyBorder="1" applyAlignment="1">
      <alignment horizontal="left" vertical="center" wrapText="1"/>
    </xf>
    <xf numFmtId="0" fontId="21" fillId="0" borderId="1" xfId="3" applyFont="1" applyBorder="1" applyAlignment="1">
      <alignment horizontal="left" vertical="center" wrapText="1" indent="2"/>
    </xf>
    <xf numFmtId="0" fontId="18" fillId="0" borderId="1" xfId="3" applyFont="1" applyBorder="1" applyAlignment="1">
      <alignment horizontal="left" vertical="center" wrapText="1" indent="5"/>
    </xf>
    <xf numFmtId="0" fontId="17" fillId="0" borderId="1" xfId="3" applyFont="1" applyBorder="1" applyAlignment="1">
      <alignment horizontal="left" vertical="center" wrapText="1" indent="5"/>
    </xf>
    <xf numFmtId="0" fontId="17" fillId="0" borderId="1" xfId="3" applyFont="1" applyBorder="1" applyAlignment="1">
      <alignment horizontal="left" vertical="center" wrapText="1"/>
    </xf>
    <xf numFmtId="0" fontId="21" fillId="0" borderId="0" xfId="3" applyFont="1" applyAlignment="1">
      <alignment vertical="center" wrapText="1"/>
    </xf>
    <xf numFmtId="0" fontId="17" fillId="0" borderId="1" xfId="0" applyFont="1" applyBorder="1" applyAlignment="1">
      <alignment horizontal="left" vertical="center" wrapText="1" indent="4"/>
    </xf>
    <xf numFmtId="0" fontId="19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 indent="2"/>
    </xf>
    <xf numFmtId="0" fontId="17" fillId="0" borderId="1" xfId="0" applyFont="1" applyBorder="1" applyAlignment="1">
      <alignment horizontal="left" vertical="center" indent="4"/>
    </xf>
    <xf numFmtId="2" fontId="7" fillId="0" borderId="0" xfId="0" applyNumberFormat="1" applyFont="1"/>
    <xf numFmtId="167" fontId="0" fillId="0" borderId="0" xfId="0" applyNumberFormat="1"/>
    <xf numFmtId="0" fontId="2" fillId="0" borderId="5" xfId="0" applyFont="1" applyBorder="1"/>
    <xf numFmtId="170" fontId="7" fillId="0" borderId="1" xfId="0" applyNumberFormat="1" applyFont="1" applyBorder="1" applyAlignment="1">
      <alignment horizontal="center" vertical="center" wrapText="1"/>
    </xf>
    <xf numFmtId="170" fontId="2" fillId="0" borderId="1" xfId="0" applyNumberFormat="1" applyFont="1" applyBorder="1" applyAlignment="1">
      <alignment horizontal="center" vertical="center" wrapText="1"/>
    </xf>
    <xf numFmtId="2" fontId="16" fillId="6" borderId="1" xfId="4" applyNumberFormat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170" fontId="2" fillId="6" borderId="1" xfId="0" applyNumberFormat="1" applyFont="1" applyFill="1" applyBorder="1" applyAlignment="1">
      <alignment horizontal="center" vertical="center" wrapText="1"/>
    </xf>
    <xf numFmtId="166" fontId="6" fillId="5" borderId="1" xfId="0" applyNumberFormat="1" applyFont="1" applyFill="1" applyBorder="1" applyAlignment="1">
      <alignment horizontal="center" vertical="center" wrapText="1"/>
    </xf>
    <xf numFmtId="170" fontId="2" fillId="0" borderId="1" xfId="1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4" fontId="0" fillId="0" borderId="0" xfId="0" applyNumberFormat="1"/>
    <xf numFmtId="2" fontId="0" fillId="0" borderId="0" xfId="0" applyNumberFormat="1"/>
    <xf numFmtId="4" fontId="6" fillId="4" borderId="1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170" fontId="25" fillId="0" borderId="1" xfId="10" applyNumberFormat="1" applyFont="1" applyBorder="1" applyAlignment="1">
      <alignment horizontal="center" vertical="center" wrapText="1"/>
    </xf>
    <xf numFmtId="170" fontId="6" fillId="5" borderId="1" xfId="0" applyNumberFormat="1" applyFont="1" applyFill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 wrapText="1"/>
    </xf>
    <xf numFmtId="43" fontId="23" fillId="4" borderId="1" xfId="10" applyFont="1" applyFill="1" applyBorder="1" applyAlignment="1">
      <alignment horizontal="center" vertical="center" wrapText="1"/>
    </xf>
    <xf numFmtId="43" fontId="23" fillId="5" borderId="1" xfId="10" applyFont="1" applyFill="1" applyBorder="1" applyAlignment="1">
      <alignment horizontal="center" vertical="center" wrapText="1"/>
    </xf>
    <xf numFmtId="43" fontId="24" fillId="2" borderId="1" xfId="10" applyFont="1" applyFill="1" applyBorder="1" applyAlignment="1">
      <alignment horizontal="center" vertical="center" wrapText="1"/>
    </xf>
    <xf numFmtId="43" fontId="25" fillId="0" borderId="1" xfId="10" applyFont="1" applyBorder="1" applyAlignment="1">
      <alignment horizontal="center" vertical="center" wrapText="1"/>
    </xf>
    <xf numFmtId="166" fontId="23" fillId="5" borderId="1" xfId="10" applyNumberFormat="1" applyFont="1" applyFill="1" applyBorder="1" applyAlignment="1">
      <alignment horizontal="center" vertical="center" wrapText="1"/>
    </xf>
    <xf numFmtId="166" fontId="25" fillId="0" borderId="1" xfId="10" applyNumberFormat="1" applyFont="1" applyBorder="1" applyAlignment="1">
      <alignment horizontal="center" vertical="center" wrapText="1"/>
    </xf>
    <xf numFmtId="170" fontId="26" fillId="0" borderId="1" xfId="10" applyNumberFormat="1" applyFont="1" applyBorder="1" applyAlignment="1">
      <alignment horizontal="center" vertical="center" wrapText="1"/>
    </xf>
    <xf numFmtId="170" fontId="23" fillId="0" borderId="1" xfId="10" applyNumberFormat="1" applyFont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/>
    </xf>
    <xf numFmtId="4" fontId="3" fillId="4" borderId="1" xfId="1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wrapText="1"/>
    </xf>
    <xf numFmtId="4" fontId="2" fillId="0" borderId="1" xfId="0" applyNumberFormat="1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3" fillId="6" borderId="1" xfId="0" applyNumberFormat="1" applyFon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left" vertical="center" wrapText="1"/>
    </xf>
    <xf numFmtId="4" fontId="6" fillId="5" borderId="1" xfId="1" applyNumberFormat="1" applyFon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center" vertical="center" wrapText="1"/>
    </xf>
    <xf numFmtId="4" fontId="2" fillId="6" borderId="1" xfId="1" applyNumberFormat="1" applyFont="1" applyFill="1" applyBorder="1" applyAlignment="1">
      <alignment horizontal="center" vertical="center" wrapText="1"/>
    </xf>
    <xf numFmtId="4" fontId="2" fillId="6" borderId="1" xfId="0" applyNumberFormat="1" applyFont="1" applyFill="1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6" fontId="24" fillId="2" borderId="1" xfId="10" applyNumberFormat="1" applyFont="1" applyFill="1" applyBorder="1" applyAlignment="1">
      <alignment horizontal="center" vertical="center" wrapText="1"/>
    </xf>
    <xf numFmtId="166" fontId="23" fillId="4" borderId="1" xfId="10" applyNumberFormat="1" applyFont="1" applyFill="1" applyBorder="1" applyAlignment="1">
      <alignment horizontal="center" vertical="center" wrapText="1"/>
    </xf>
    <xf numFmtId="166" fontId="3" fillId="3" borderId="1" xfId="1" applyNumberFormat="1" applyFont="1" applyFill="1" applyBorder="1" applyAlignment="1">
      <alignment horizontal="center" vertical="center" wrapText="1"/>
    </xf>
    <xf numFmtId="166" fontId="3" fillId="2" borderId="1" xfId="1" applyNumberFormat="1" applyFont="1" applyFill="1" applyBorder="1" applyAlignment="1">
      <alignment horizontal="center" vertical="center" wrapText="1"/>
    </xf>
    <xf numFmtId="166" fontId="2" fillId="0" borderId="1" xfId="1" applyNumberFormat="1" applyFont="1" applyBorder="1" applyAlignment="1">
      <alignment horizontal="center" vertical="center" wrapText="1"/>
    </xf>
    <xf numFmtId="166" fontId="9" fillId="0" borderId="1" xfId="10" applyNumberFormat="1" applyFont="1" applyBorder="1" applyAlignment="1">
      <alignment horizontal="center" vertical="center" wrapText="1"/>
    </xf>
    <xf numFmtId="39" fontId="2" fillId="0" borderId="1" xfId="1" applyNumberFormat="1" applyFont="1" applyBorder="1" applyAlignment="1">
      <alignment horizontal="center" vertical="center" wrapText="1"/>
    </xf>
    <xf numFmtId="39" fontId="2" fillId="0" borderId="1" xfId="0" applyNumberFormat="1" applyFont="1" applyBorder="1" applyAlignment="1">
      <alignment horizontal="center" vertical="center" wrapText="1"/>
    </xf>
    <xf numFmtId="166" fontId="24" fillId="3" borderId="1" xfId="10" applyNumberFormat="1" applyFont="1" applyFill="1" applyBorder="1" applyAlignment="1">
      <alignment horizontal="center" vertical="center" wrapText="1"/>
    </xf>
    <xf numFmtId="2" fontId="4" fillId="6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170" fontId="11" fillId="0" borderId="1" xfId="0" applyNumberFormat="1" applyFont="1" applyBorder="1" applyAlignment="1">
      <alignment horizontal="center" vertical="center" wrapText="1"/>
    </xf>
    <xf numFmtId="170" fontId="11" fillId="6" borderId="1" xfId="0" applyNumberFormat="1" applyFont="1" applyFill="1" applyBorder="1" applyAlignment="1">
      <alignment horizontal="center" vertical="center" wrapText="1"/>
    </xf>
    <xf numFmtId="170" fontId="18" fillId="0" borderId="1" xfId="10" applyNumberFormat="1" applyFont="1" applyBorder="1" applyAlignment="1">
      <alignment horizontal="center" vertical="center" wrapText="1"/>
    </xf>
    <xf numFmtId="170" fontId="20" fillId="0" borderId="1" xfId="10" applyNumberFormat="1" applyFont="1" applyBorder="1" applyAlignment="1">
      <alignment horizontal="center" vertical="center" wrapText="1"/>
    </xf>
    <xf numFmtId="170" fontId="11" fillId="0" borderId="1" xfId="10" applyNumberFormat="1" applyFont="1" applyBorder="1" applyAlignment="1">
      <alignment horizontal="center" vertical="center" wrapText="1"/>
    </xf>
    <xf numFmtId="170" fontId="21" fillId="0" borderId="1" xfId="10" applyNumberFormat="1" applyFont="1" applyBorder="1" applyAlignment="1">
      <alignment horizontal="center" vertical="center" wrapText="1"/>
    </xf>
    <xf numFmtId="170" fontId="18" fillId="0" borderId="1" xfId="16" applyNumberFormat="1" applyFont="1" applyBorder="1" applyAlignment="1">
      <alignment horizontal="center" vertical="center" wrapText="1"/>
    </xf>
    <xf numFmtId="170" fontId="18" fillId="0" borderId="1" xfId="18" applyNumberFormat="1" applyFont="1" applyBorder="1" applyAlignment="1">
      <alignment horizontal="center" vertical="center" wrapText="1"/>
    </xf>
    <xf numFmtId="170" fontId="18" fillId="0" borderId="1" xfId="26" applyNumberFormat="1" applyFont="1" applyBorder="1" applyAlignment="1">
      <alignment horizontal="center" vertical="center" wrapText="1"/>
    </xf>
    <xf numFmtId="170" fontId="18" fillId="0" borderId="1" xfId="0" applyNumberFormat="1" applyFont="1" applyBorder="1" applyAlignment="1">
      <alignment horizontal="center" vertical="center" wrapText="1"/>
    </xf>
    <xf numFmtId="170" fontId="20" fillId="0" borderId="1" xfId="4" applyNumberFormat="1" applyFont="1" applyBorder="1" applyAlignment="1">
      <alignment horizontal="center" vertical="center" wrapText="1"/>
    </xf>
    <xf numFmtId="170" fontId="18" fillId="0" borderId="1" xfId="4" applyNumberFormat="1" applyFont="1" applyBorder="1" applyAlignment="1">
      <alignment horizontal="center" vertical="center" wrapText="1"/>
    </xf>
    <xf numFmtId="170" fontId="18" fillId="0" borderId="1" xfId="3" applyNumberFormat="1" applyFont="1" applyBorder="1" applyAlignment="1">
      <alignment horizontal="center" vertical="center" wrapText="1"/>
    </xf>
    <xf numFmtId="170" fontId="12" fillId="0" borderId="1" xfId="4" applyNumberFormat="1" applyFont="1" applyBorder="1" applyAlignment="1">
      <alignment horizontal="center" vertical="center" wrapText="1"/>
    </xf>
    <xf numFmtId="2" fontId="12" fillId="0" borderId="1" xfId="4" applyNumberFormat="1" applyFont="1" applyBorder="1" applyAlignment="1">
      <alignment horizontal="center" vertical="center" wrapText="1"/>
    </xf>
    <xf numFmtId="2" fontId="12" fillId="0" borderId="1" xfId="5" applyNumberFormat="1" applyFont="1" applyBorder="1" applyAlignment="1">
      <alignment horizontal="center" vertical="center" wrapText="1"/>
    </xf>
    <xf numFmtId="166" fontId="12" fillId="0" borderId="1" xfId="1" applyNumberFormat="1" applyFont="1" applyBorder="1" applyAlignment="1">
      <alignment horizontal="center" vertical="center" wrapText="1"/>
    </xf>
    <xf numFmtId="39" fontId="24" fillId="2" borderId="1" xfId="10" applyNumberFormat="1" applyFont="1" applyFill="1" applyBorder="1" applyAlignment="1">
      <alignment horizontal="center" vertical="center" wrapText="1"/>
    </xf>
    <xf numFmtId="39" fontId="3" fillId="2" borderId="1" xfId="0" applyNumberFormat="1" applyFont="1" applyFill="1" applyBorder="1" applyAlignment="1">
      <alignment horizontal="center" vertical="center" wrapText="1"/>
    </xf>
    <xf numFmtId="39" fontId="25" fillId="0" borderId="1" xfId="10" applyNumberFormat="1" applyFont="1" applyBorder="1" applyAlignment="1">
      <alignment horizontal="center" vertical="center" wrapText="1"/>
    </xf>
    <xf numFmtId="39" fontId="2" fillId="6" borderId="1" xfId="0" applyNumberFormat="1" applyFont="1" applyFill="1" applyBorder="1" applyAlignment="1">
      <alignment horizontal="center" vertical="center" wrapText="1"/>
    </xf>
    <xf numFmtId="39" fontId="25" fillId="0" borderId="1" xfId="4" applyNumberFormat="1" applyFont="1" applyBorder="1" applyAlignment="1">
      <alignment horizontal="center" vertical="center" wrapText="1"/>
    </xf>
    <xf numFmtId="173" fontId="2" fillId="0" borderId="1" xfId="0" applyNumberFormat="1" applyFont="1" applyBorder="1" applyAlignment="1">
      <alignment horizontal="center" vertical="center" wrapText="1"/>
    </xf>
    <xf numFmtId="173" fontId="25" fillId="0" borderId="1" xfId="5" applyNumberFormat="1" applyFont="1" applyBorder="1" applyAlignment="1">
      <alignment horizontal="center" vertical="center" wrapText="1"/>
    </xf>
    <xf numFmtId="170" fontId="9" fillId="0" borderId="1" xfId="10" applyNumberFormat="1" applyFont="1" applyBorder="1" applyAlignment="1">
      <alignment horizontal="center" vertical="center" wrapText="1"/>
    </xf>
    <xf numFmtId="170" fontId="9" fillId="0" borderId="1" xfId="0" applyNumberFormat="1" applyFont="1" applyBorder="1" applyAlignment="1">
      <alignment horizontal="center" vertical="center" wrapText="1"/>
    </xf>
    <xf numFmtId="2" fontId="12" fillId="0" borderId="1" xfId="3" applyNumberFormat="1" applyFont="1" applyBorder="1" applyAlignment="1">
      <alignment horizontal="center" vertical="center" wrapText="1"/>
    </xf>
    <xf numFmtId="2" fontId="18" fillId="0" borderId="1" xfId="0" applyNumberFormat="1" applyFont="1" applyBorder="1" applyAlignment="1">
      <alignment horizontal="center" vertical="center" wrapText="1"/>
    </xf>
    <xf numFmtId="2" fontId="18" fillId="0" borderId="1" xfId="3" applyNumberFormat="1" applyFont="1" applyBorder="1" applyAlignment="1">
      <alignment horizontal="center" vertical="center" wrapText="1"/>
    </xf>
    <xf numFmtId="170" fontId="12" fillId="0" borderId="1" xfId="3" applyNumberFormat="1" applyFont="1" applyBorder="1" applyAlignment="1">
      <alignment horizontal="center" vertical="center" wrapText="1"/>
    </xf>
    <xf numFmtId="170" fontId="18" fillId="0" borderId="1" xfId="5" applyNumberFormat="1" applyFont="1" applyBorder="1" applyAlignment="1">
      <alignment horizontal="center" vertical="center" wrapText="1"/>
    </xf>
    <xf numFmtId="170" fontId="18" fillId="0" borderId="4" xfId="4" applyNumberFormat="1" applyFont="1" applyBorder="1" applyAlignment="1">
      <alignment horizontal="center" vertical="center" wrapText="1"/>
    </xf>
    <xf numFmtId="0" fontId="18" fillId="0" borderId="1" xfId="2" applyNumberFormat="1" applyFont="1" applyBorder="1" applyAlignment="1">
      <alignment horizontal="center" vertical="center" wrapText="1"/>
    </xf>
    <xf numFmtId="2" fontId="18" fillId="0" borderId="1" xfId="7" applyNumberFormat="1" applyFont="1" applyBorder="1" applyAlignment="1">
      <alignment horizontal="center" vertical="center" wrapText="1"/>
    </xf>
    <xf numFmtId="2" fontId="18" fillId="0" borderId="1" xfId="9" applyNumberFormat="1" applyFont="1" applyBorder="1" applyAlignment="1">
      <alignment horizontal="center" vertical="center" wrapText="1"/>
    </xf>
    <xf numFmtId="170" fontId="18" fillId="0" borderId="1" xfId="10" applyNumberFormat="1" applyFont="1" applyBorder="1" applyAlignment="1">
      <alignment horizontal="center" vertical="center"/>
    </xf>
    <xf numFmtId="169" fontId="18" fillId="0" borderId="1" xfId="7" applyNumberFormat="1" applyFont="1" applyBorder="1" applyAlignment="1">
      <alignment horizontal="center" vertical="center" wrapText="1"/>
    </xf>
    <xf numFmtId="169" fontId="18" fillId="0" borderId="1" xfId="9" applyNumberFormat="1" applyFont="1" applyBorder="1" applyAlignment="1">
      <alignment horizontal="center" vertical="center" wrapText="1"/>
    </xf>
    <xf numFmtId="172" fontId="18" fillId="0" borderId="1" xfId="6" applyNumberFormat="1" applyFont="1" applyBorder="1" applyAlignment="1">
      <alignment horizontal="center" vertical="center"/>
    </xf>
    <xf numFmtId="1" fontId="18" fillId="7" borderId="1" xfId="5" applyNumberFormat="1" applyFont="1" applyFill="1" applyBorder="1" applyAlignment="1">
      <alignment horizontal="center" vertical="center" wrapText="1"/>
    </xf>
    <xf numFmtId="171" fontId="18" fillId="6" borderId="1" xfId="10" applyNumberFormat="1" applyFont="1" applyFill="1" applyBorder="1" applyAlignment="1">
      <alignment horizontal="center" vertical="center"/>
    </xf>
    <xf numFmtId="39" fontId="12" fillId="0" borderId="1" xfId="5" applyNumberFormat="1" applyFont="1" applyBorder="1" applyAlignment="1">
      <alignment horizontal="center" vertical="center"/>
    </xf>
    <xf numFmtId="170" fontId="12" fillId="0" borderId="1" xfId="5" applyNumberFormat="1" applyFont="1" applyBorder="1" applyAlignment="1">
      <alignment horizontal="center" vertical="center"/>
    </xf>
    <xf numFmtId="168" fontId="18" fillId="0" borderId="1" xfId="5" applyNumberFormat="1" applyFont="1" applyBorder="1" applyAlignment="1">
      <alignment horizontal="center" vertical="center" wrapText="1"/>
    </xf>
    <xf numFmtId="166" fontId="9" fillId="0" borderId="0" xfId="0" applyNumberFormat="1" applyFont="1" applyAlignment="1">
      <alignment horizontal="center" vertical="center"/>
    </xf>
    <xf numFmtId="0" fontId="2" fillId="0" borderId="5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39" fontId="2" fillId="2" borderId="1" xfId="1" applyNumberFormat="1" applyFont="1" applyFill="1" applyBorder="1" applyAlignment="1">
      <alignment horizontal="center" vertical="center" wrapText="1"/>
    </xf>
    <xf numFmtId="174" fontId="12" fillId="0" borderId="1" xfId="16" applyNumberFormat="1" applyFont="1" applyBorder="1" applyAlignment="1">
      <alignment horizontal="center" vertical="center" wrapText="1"/>
    </xf>
    <xf numFmtId="174" fontId="4" fillId="0" borderId="1" xfId="0" applyNumberFormat="1" applyFont="1" applyBorder="1" applyAlignment="1">
      <alignment horizontal="center" vertical="center" wrapText="1"/>
    </xf>
    <xf numFmtId="174" fontId="12" fillId="0" borderId="1" xfId="26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170" fontId="6" fillId="5" borderId="1" xfId="1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textRotation="90" wrapText="1"/>
    </xf>
    <xf numFmtId="4" fontId="3" fillId="4" borderId="2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3" fillId="6" borderId="2" xfId="0" applyNumberFormat="1" applyFont="1" applyFill="1" applyBorder="1" applyAlignment="1">
      <alignment horizontal="center" vertical="center" wrapText="1"/>
    </xf>
    <xf numFmtId="4" fontId="6" fillId="5" borderId="2" xfId="0" applyNumberFormat="1" applyFont="1" applyFill="1" applyBorder="1" applyAlignment="1">
      <alignment horizontal="center" vertical="center" wrapText="1"/>
    </xf>
    <xf numFmtId="4" fontId="2" fillId="6" borderId="2" xfId="0" applyNumberFormat="1" applyFont="1" applyFill="1" applyBorder="1" applyAlignment="1">
      <alignment horizontal="center" vertical="center" wrapText="1"/>
    </xf>
    <xf numFmtId="4" fontId="2" fillId="0" borderId="2" xfId="1" applyNumberFormat="1" applyFont="1" applyBorder="1" applyAlignment="1">
      <alignment horizontal="center" vertical="center" wrapText="1"/>
    </xf>
    <xf numFmtId="4" fontId="6" fillId="5" borderId="2" xfId="1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6" fillId="5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43" fontId="4" fillId="0" borderId="1" xfId="1" applyFont="1" applyBorder="1" applyAlignment="1">
      <alignment horizontal="center" vertical="center" wrapText="1"/>
    </xf>
    <xf numFmtId="170" fontId="0" fillId="0" borderId="0" xfId="0" applyNumberFormat="1"/>
    <xf numFmtId="166" fontId="0" fillId="0" borderId="0" xfId="0" applyNumberFormat="1"/>
    <xf numFmtId="39" fontId="0" fillId="0" borderId="0" xfId="0" applyNumberFormat="1"/>
    <xf numFmtId="39" fontId="2" fillId="2" borderId="1" xfId="0" applyNumberFormat="1" applyFont="1" applyFill="1" applyBorder="1" applyAlignment="1">
      <alignment horizontal="center" vertical="center" wrapText="1"/>
    </xf>
    <xf numFmtId="39" fontId="2" fillId="3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textRotation="90" wrapText="1"/>
    </xf>
    <xf numFmtId="14" fontId="7" fillId="0" borderId="1" xfId="0" applyNumberFormat="1" applyFont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left" vertical="center" wrapText="1"/>
    </xf>
    <xf numFmtId="170" fontId="16" fillId="0" borderId="1" xfId="4" applyNumberFormat="1" applyFont="1" applyBorder="1" applyAlignment="1">
      <alignment horizontal="center" vertical="center" wrapText="1"/>
    </xf>
    <xf numFmtId="170" fontId="18" fillId="0" borderId="1" xfId="4" applyNumberFormat="1" applyFont="1" applyFill="1" applyBorder="1" applyAlignment="1">
      <alignment horizontal="center" vertical="center" wrapText="1"/>
    </xf>
    <xf numFmtId="175" fontId="18" fillId="0" borderId="1" xfId="4" applyNumberFormat="1" applyFont="1" applyBorder="1" applyAlignment="1">
      <alignment horizontal="center" vertical="center" wrapText="1"/>
    </xf>
    <xf numFmtId="175" fontId="20" fillId="0" borderId="1" xfId="4" applyNumberFormat="1" applyFont="1" applyBorder="1" applyAlignment="1">
      <alignment horizontal="center" vertical="center" wrapText="1"/>
    </xf>
    <xf numFmtId="175" fontId="18" fillId="0" borderId="1" xfId="0" applyNumberFormat="1" applyFont="1" applyBorder="1" applyAlignment="1">
      <alignment horizontal="center" vertical="center" wrapText="1"/>
    </xf>
    <xf numFmtId="176" fontId="2" fillId="0" borderId="1" xfId="1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textRotation="90"/>
    </xf>
    <xf numFmtId="175" fontId="18" fillId="0" borderId="1" xfId="3" applyNumberFormat="1" applyFont="1" applyBorder="1" applyAlignment="1">
      <alignment horizontal="center" vertical="center" wrapText="1"/>
    </xf>
    <xf numFmtId="175" fontId="12" fillId="0" borderId="1" xfId="3" applyNumberFormat="1" applyFont="1" applyBorder="1" applyAlignment="1">
      <alignment horizontal="center" vertical="center" wrapText="1"/>
    </xf>
    <xf numFmtId="164" fontId="0" fillId="0" borderId="0" xfId="0" applyNumberFormat="1"/>
    <xf numFmtId="173" fontId="2" fillId="6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vertical="center" wrapText="1"/>
    </xf>
    <xf numFmtId="4" fontId="2" fillId="0" borderId="2" xfId="0" applyNumberFormat="1" applyFont="1" applyBorder="1" applyAlignment="1">
      <alignment vertical="center" wrapText="1"/>
    </xf>
    <xf numFmtId="0" fontId="2" fillId="0" borderId="5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4" fontId="2" fillId="0" borderId="2" xfId="0" applyNumberFormat="1" applyFont="1" applyBorder="1" applyAlignment="1">
      <alignment horizontal="left" vertical="center" wrapText="1"/>
    </xf>
    <xf numFmtId="4" fontId="2" fillId="0" borderId="3" xfId="0" applyNumberFormat="1" applyFont="1" applyBorder="1" applyAlignment="1">
      <alignment horizontal="left" vertical="center" wrapText="1"/>
    </xf>
    <xf numFmtId="4" fontId="2" fillId="0" borderId="3" xfId="0" applyNumberFormat="1" applyFont="1" applyBorder="1" applyAlignment="1">
      <alignment vertical="center" wrapText="1"/>
    </xf>
    <xf numFmtId="4" fontId="2" fillId="0" borderId="2" xfId="0" applyNumberFormat="1" applyFont="1" applyBorder="1"/>
    <xf numFmtId="4" fontId="2" fillId="0" borderId="3" xfId="0" applyNumberFormat="1" applyFont="1" applyBorder="1"/>
    <xf numFmtId="0" fontId="5" fillId="0" borderId="6" xfId="0" applyFont="1" applyBorder="1" applyAlignment="1">
      <alignment horizontal="left" wrapText="1"/>
    </xf>
    <xf numFmtId="0" fontId="10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6" xfId="0" applyFont="1" applyBorder="1" applyAlignment="1">
      <alignment vertical="center" wrapText="1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0" xfId="3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165" fontId="12" fillId="0" borderId="1" xfId="4" applyNumberFormat="1" applyFont="1" applyFill="1" applyBorder="1" applyAlignment="1">
      <alignment horizontal="center" vertical="center"/>
    </xf>
    <xf numFmtId="165" fontId="12" fillId="0" borderId="1" xfId="10" applyNumberFormat="1" applyFont="1" applyFill="1" applyBorder="1" applyAlignment="1">
      <alignment horizontal="center" vertical="center"/>
    </xf>
    <xf numFmtId="165" fontId="18" fillId="0" borderId="3" xfId="4" applyNumberFormat="1" applyFont="1" applyFill="1" applyBorder="1" applyAlignment="1">
      <alignment horizontal="center" vertical="center"/>
    </xf>
    <xf numFmtId="165" fontId="18" fillId="0" borderId="7" xfId="5" applyNumberFormat="1" applyFont="1" applyFill="1" applyBorder="1" applyAlignment="1">
      <alignment horizontal="center" vertical="center"/>
    </xf>
  </cellXfs>
  <cellStyles count="28">
    <cellStyle name="Comma" xfId="1" builtinId="3"/>
    <cellStyle name="Comma 2" xfId="10"/>
    <cellStyle name="Comma 2 33" xfId="12"/>
    <cellStyle name="Comma 2 42" xfId="13"/>
    <cellStyle name="Comma 2 83" xfId="11"/>
    <cellStyle name="Comma 3" xfId="4"/>
    <cellStyle name="Comma 3 2" xfId="5"/>
    <cellStyle name="Comma 38" xfId="15"/>
    <cellStyle name="Comma 41" xfId="18"/>
    <cellStyle name="Comma 43" xfId="20"/>
    <cellStyle name="Comma 45" xfId="23"/>
    <cellStyle name="Comma 47" xfId="25"/>
    <cellStyle name="Comma 48" xfId="16"/>
    <cellStyle name="Comma 49" xfId="21"/>
    <cellStyle name="Comma 50" xfId="24"/>
    <cellStyle name="Comma 51" xfId="26"/>
    <cellStyle name="Comma 90" xfId="14"/>
    <cellStyle name="Comma 91" xfId="17"/>
    <cellStyle name="Comma 92" xfId="19"/>
    <cellStyle name="Comma 93" xfId="22"/>
    <cellStyle name="Comma 94" xfId="27"/>
    <cellStyle name="Normal" xfId="0" builtinId="0"/>
    <cellStyle name="Normal 2" xfId="3"/>
    <cellStyle name="Percent" xfId="2" builtinId="5"/>
    <cellStyle name="Percent 2" xfId="6"/>
    <cellStyle name="Percent 2 26" xfId="8"/>
    <cellStyle name="Percent 2 27" xfId="9"/>
    <cellStyle name="Percent 2 81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showGridLines="0" showRowColHeaders="0" tabSelected="1" showRuler="0" view="pageLayout" zoomScale="106" zoomScalePageLayoutView="106" workbookViewId="0">
      <selection activeCell="A8" sqref="A8:G8"/>
    </sheetView>
  </sheetViews>
  <sheetFormatPr defaultRowHeight="15" x14ac:dyDescent="0.25"/>
  <cols>
    <col min="1" max="1" width="62.28515625" customWidth="1"/>
    <col min="2" max="2" width="12.28515625" customWidth="1"/>
    <col min="3" max="3" width="11.42578125" customWidth="1"/>
    <col min="4" max="4" width="11" customWidth="1"/>
    <col min="5" max="5" width="11.28515625" customWidth="1"/>
    <col min="6" max="6" width="9.5703125" customWidth="1"/>
    <col min="7" max="7" width="11.140625" customWidth="1"/>
    <col min="8" max="8" width="12.140625" customWidth="1"/>
  </cols>
  <sheetData>
    <row r="1" spans="1:9" ht="21" customHeight="1" x14ac:dyDescent="0.25">
      <c r="A1" s="198" t="s">
        <v>61</v>
      </c>
      <c r="B1" s="198"/>
      <c r="C1" s="198"/>
      <c r="D1" s="198"/>
      <c r="E1" s="198"/>
      <c r="F1" s="198"/>
      <c r="G1" s="198"/>
      <c r="H1" s="198"/>
    </row>
    <row r="2" spans="1:9" ht="28.5" customHeight="1" x14ac:dyDescent="0.25">
      <c r="A2" s="197" t="s">
        <v>122</v>
      </c>
      <c r="B2" s="197"/>
      <c r="C2" s="197"/>
      <c r="D2" s="197"/>
      <c r="E2" s="197"/>
      <c r="F2" s="197"/>
      <c r="G2" s="197"/>
      <c r="H2" s="197"/>
    </row>
    <row r="3" spans="1:9" ht="15.75" customHeight="1" x14ac:dyDescent="0.3">
      <c r="A3" s="151" t="s">
        <v>48</v>
      </c>
      <c r="B3" s="151"/>
      <c r="C3" s="196" t="s">
        <v>115</v>
      </c>
      <c r="D3" s="196"/>
      <c r="E3" s="152"/>
      <c r="F3" s="152"/>
    </row>
    <row r="4" spans="1:9" ht="84" customHeight="1" x14ac:dyDescent="0.3">
      <c r="A4" s="158"/>
      <c r="B4" s="180" t="s">
        <v>149</v>
      </c>
      <c r="C4" s="180" t="s">
        <v>146</v>
      </c>
      <c r="D4" s="5" t="s">
        <v>114</v>
      </c>
      <c r="E4" s="180" t="s">
        <v>123</v>
      </c>
      <c r="F4" s="14" t="s">
        <v>124</v>
      </c>
      <c r="G4" s="14" t="s">
        <v>125</v>
      </c>
      <c r="H4" s="14" t="s">
        <v>126</v>
      </c>
    </row>
    <row r="5" spans="1:9" ht="16.5" x14ac:dyDescent="0.3">
      <c r="A5" s="12" t="s">
        <v>27</v>
      </c>
      <c r="B5" s="74">
        <v>3017.8041037594198</v>
      </c>
      <c r="C5" s="67">
        <v>3253.88722504302</v>
      </c>
      <c r="D5" s="67">
        <v>3348.9505819518899</v>
      </c>
      <c r="E5" s="67">
        <v>3356.36032865268</v>
      </c>
      <c r="F5" s="68">
        <f>E5*100/B5</f>
        <v>111.21862828907632</v>
      </c>
      <c r="G5" s="68">
        <f>E5*100/C5</f>
        <v>103.14925184932632</v>
      </c>
      <c r="H5" s="170">
        <f>E5*100/D5</f>
        <v>100.22125577907069</v>
      </c>
      <c r="I5" s="66"/>
    </row>
    <row r="6" spans="1:9" ht="16.5" x14ac:dyDescent="0.3">
      <c r="A6" s="199" t="s">
        <v>26</v>
      </c>
      <c r="B6" s="199"/>
      <c r="C6" s="199"/>
      <c r="D6" s="199"/>
      <c r="E6" s="199"/>
      <c r="F6" s="199"/>
      <c r="G6" s="199"/>
      <c r="H6" s="168"/>
    </row>
    <row r="7" spans="1:9" ht="16.5" customHeight="1" x14ac:dyDescent="0.3">
      <c r="A7" s="6" t="s">
        <v>29</v>
      </c>
      <c r="B7" s="76">
        <v>2725.3317147033099</v>
      </c>
      <c r="C7" s="69">
        <v>2975.8350133722001</v>
      </c>
      <c r="D7" s="69">
        <v>3082.8664640448101</v>
      </c>
      <c r="E7" s="69">
        <v>3112.5804476159601</v>
      </c>
      <c r="F7" s="70">
        <f>E7*100/B7</f>
        <v>114.20923298339878</v>
      </c>
      <c r="G7" s="70">
        <f>E7*100/C7</f>
        <v>104.59519542008482</v>
      </c>
      <c r="H7" s="169">
        <f t="shared" ref="H7:H23" si="0">E7*100/D7</f>
        <v>100.96384270670499</v>
      </c>
    </row>
    <row r="8" spans="1:9" ht="17.25" customHeight="1" x14ac:dyDescent="0.3">
      <c r="A8" s="200" t="s">
        <v>3</v>
      </c>
      <c r="B8" s="200"/>
      <c r="C8" s="200"/>
      <c r="D8" s="200"/>
      <c r="E8" s="200"/>
      <c r="F8" s="200"/>
      <c r="G8" s="200"/>
      <c r="H8" s="168"/>
    </row>
    <row r="9" spans="1:9" ht="16.5" x14ac:dyDescent="0.25">
      <c r="A9" s="15" t="s">
        <v>2</v>
      </c>
      <c r="B9" s="75">
        <v>2132.0428334533099</v>
      </c>
      <c r="C9" s="62">
        <v>2334.0047711821999</v>
      </c>
      <c r="D9" s="62">
        <v>2410.4472667007099</v>
      </c>
      <c r="E9" s="62">
        <v>2395.0166519919599</v>
      </c>
      <c r="F9" s="62">
        <f>E9*100/B9</f>
        <v>112.33435906691923</v>
      </c>
      <c r="G9" s="62">
        <f>E9*100/C9</f>
        <v>102.61404267733596</v>
      </c>
      <c r="H9" s="172">
        <f t="shared" si="0"/>
        <v>99.359844335865915</v>
      </c>
      <c r="I9" s="66"/>
    </row>
    <row r="10" spans="1:9" ht="16.5" x14ac:dyDescent="0.3">
      <c r="A10" s="200" t="s">
        <v>1</v>
      </c>
      <c r="B10" s="200"/>
      <c r="C10" s="200"/>
      <c r="D10" s="200"/>
      <c r="E10" s="200"/>
      <c r="F10" s="200"/>
      <c r="G10" s="200"/>
      <c r="H10" s="168"/>
    </row>
    <row r="11" spans="1:9" ht="18.75" customHeight="1" x14ac:dyDescent="0.3">
      <c r="A11" s="1" t="s">
        <v>44</v>
      </c>
      <c r="B11" s="77">
        <v>1704.05620526239</v>
      </c>
      <c r="C11" s="73">
        <v>1918.90785025278</v>
      </c>
      <c r="D11" s="73">
        <v>2002.7408460439499</v>
      </c>
      <c r="E11" s="73">
        <v>1928.3457536159599</v>
      </c>
      <c r="F11" s="61">
        <f>E11*100/B11</f>
        <v>113.16209803766618</v>
      </c>
      <c r="G11" s="61">
        <f>E11*100/C11</f>
        <v>100.49183723762121</v>
      </c>
      <c r="H11" s="168">
        <f t="shared" si="0"/>
        <v>96.285336039610712</v>
      </c>
    </row>
    <row r="12" spans="1:9" ht="33.75" customHeight="1" x14ac:dyDescent="0.3">
      <c r="A12" s="1" t="s">
        <v>46</v>
      </c>
      <c r="B12" s="79">
        <v>7.8793290000000002</v>
      </c>
      <c r="C12" s="63">
        <v>3.4907110000000001</v>
      </c>
      <c r="D12" s="63">
        <v>3.60853190589759</v>
      </c>
      <c r="E12" s="63">
        <v>3.4499390000000001</v>
      </c>
      <c r="F12" s="61">
        <f t="shared" ref="F12:F15" si="1">E12*100/B12</f>
        <v>43.784680142179617</v>
      </c>
      <c r="G12" s="61">
        <f t="shared" ref="G12:G15" si="2">E12*100/C12</f>
        <v>98.831985804611151</v>
      </c>
      <c r="H12" s="168">
        <f t="shared" si="0"/>
        <v>95.605057401920305</v>
      </c>
    </row>
    <row r="13" spans="1:9" ht="34.5" customHeight="1" x14ac:dyDescent="0.3">
      <c r="A13" s="1" t="s">
        <v>45</v>
      </c>
      <c r="B13" s="79">
        <v>417.86577927000002</v>
      </c>
      <c r="C13" s="63">
        <v>407.68865992999997</v>
      </c>
      <c r="D13" s="63">
        <v>400.22233875000001</v>
      </c>
      <c r="E13" s="63">
        <v>459.58074937599997</v>
      </c>
      <c r="F13" s="61">
        <f t="shared" si="1"/>
        <v>109.98286343975685</v>
      </c>
      <c r="G13" s="61">
        <f t="shared" si="2"/>
        <v>112.72836223968305</v>
      </c>
      <c r="H13" s="168">
        <f t="shared" si="0"/>
        <v>114.83135869211897</v>
      </c>
    </row>
    <row r="14" spans="1:9" ht="16.5" x14ac:dyDescent="0.3">
      <c r="A14" s="1" t="s">
        <v>118</v>
      </c>
      <c r="B14" s="79">
        <v>2.2415199209234999</v>
      </c>
      <c r="C14" s="58">
        <v>3.9175499994226999</v>
      </c>
      <c r="D14" s="58">
        <v>3.8755500008624999</v>
      </c>
      <c r="E14" s="58">
        <v>3.6402100000000002</v>
      </c>
      <c r="F14" s="79" t="s">
        <v>24</v>
      </c>
      <c r="G14" s="61">
        <f t="shared" si="2"/>
        <v>92.920575373292763</v>
      </c>
      <c r="H14" s="168">
        <f t="shared" si="0"/>
        <v>93.927571549583277</v>
      </c>
    </row>
    <row r="15" spans="1:9" ht="16.5" x14ac:dyDescent="0.25">
      <c r="A15" s="15" t="s">
        <v>6</v>
      </c>
      <c r="B15" s="78">
        <v>593.28888125000003</v>
      </c>
      <c r="C15" s="72">
        <v>641.83024219000004</v>
      </c>
      <c r="D15" s="72">
        <v>672.41919734410203</v>
      </c>
      <c r="E15" s="72">
        <v>717.56379562400002</v>
      </c>
      <c r="F15" s="72">
        <f t="shared" si="1"/>
        <v>120.94677960459418</v>
      </c>
      <c r="G15" s="72">
        <f t="shared" si="2"/>
        <v>111.79962370978161</v>
      </c>
      <c r="H15" s="172">
        <f t="shared" si="0"/>
        <v>106.71375809289928</v>
      </c>
    </row>
    <row r="16" spans="1:9" ht="16.5" x14ac:dyDescent="0.3">
      <c r="A16" s="200" t="s">
        <v>1</v>
      </c>
      <c r="B16" s="200"/>
      <c r="C16" s="200"/>
      <c r="D16" s="200"/>
      <c r="E16" s="200"/>
      <c r="F16" s="200"/>
      <c r="G16" s="200"/>
      <c r="H16" s="168"/>
    </row>
    <row r="17" spans="1:9" ht="21" customHeight="1" x14ac:dyDescent="0.3">
      <c r="A17" s="1" t="s">
        <v>44</v>
      </c>
      <c r="B17" s="63" t="s">
        <v>24</v>
      </c>
      <c r="C17" s="63" t="s">
        <v>24</v>
      </c>
      <c r="D17" s="63" t="s">
        <v>24</v>
      </c>
      <c r="E17" s="63" t="s">
        <v>24</v>
      </c>
      <c r="F17" s="63" t="s">
        <v>24</v>
      </c>
      <c r="G17" s="63" t="s">
        <v>24</v>
      </c>
      <c r="H17" s="63" t="s">
        <v>24</v>
      </c>
    </row>
    <row r="18" spans="1:9" ht="36.75" customHeight="1" x14ac:dyDescent="0.3">
      <c r="A18" s="1" t="s">
        <v>43</v>
      </c>
      <c r="B18" s="71">
        <v>528.40452500000004</v>
      </c>
      <c r="C18" s="58">
        <v>562.429757</v>
      </c>
      <c r="D18" s="58">
        <v>584.50295609410296</v>
      </c>
      <c r="E18" s="58">
        <v>654.65981299999999</v>
      </c>
      <c r="F18" s="63">
        <f>E18*100/B18</f>
        <v>123.89368032001617</v>
      </c>
      <c r="G18" s="63">
        <f t="shared" ref="G18:G21" si="3">E18*100/C18</f>
        <v>116.39850218664728</v>
      </c>
      <c r="H18" s="168">
        <f>E18*100/D18</f>
        <v>112.00282328334401</v>
      </c>
    </row>
    <row r="19" spans="1:9" ht="36" customHeight="1" x14ac:dyDescent="0.3">
      <c r="A19" s="1" t="s">
        <v>41</v>
      </c>
      <c r="B19" s="80">
        <v>60.578666249999998</v>
      </c>
      <c r="C19" s="58">
        <v>75.056095189999994</v>
      </c>
      <c r="D19" s="58">
        <v>83.562491249999994</v>
      </c>
      <c r="E19" s="58">
        <v>62.903982624000001</v>
      </c>
      <c r="F19" s="63">
        <f t="shared" ref="F19:F21" si="4">E19*100/B19</f>
        <v>103.83850704867574</v>
      </c>
      <c r="G19" s="63">
        <f t="shared" si="3"/>
        <v>83.8092928559131</v>
      </c>
      <c r="H19" s="168">
        <f t="shared" si="0"/>
        <v>75.277773176730179</v>
      </c>
    </row>
    <row r="20" spans="1:9" ht="16.5" x14ac:dyDescent="0.3">
      <c r="A20" s="1" t="s">
        <v>42</v>
      </c>
      <c r="B20" s="71">
        <v>4.3056900000000002</v>
      </c>
      <c r="C20" s="58">
        <v>4.3443899999999998</v>
      </c>
      <c r="D20" s="58">
        <v>4.3537499999999998</v>
      </c>
      <c r="E20" s="58">
        <v>0</v>
      </c>
      <c r="F20" s="63">
        <f>E20*100/B20</f>
        <v>0</v>
      </c>
      <c r="G20" s="63">
        <f t="shared" si="3"/>
        <v>0</v>
      </c>
      <c r="H20" s="168">
        <f>E20*100/D20</f>
        <v>0</v>
      </c>
    </row>
    <row r="21" spans="1:9" ht="19.5" customHeight="1" x14ac:dyDescent="0.25">
      <c r="A21" s="15" t="s">
        <v>28</v>
      </c>
      <c r="B21" s="81">
        <v>292.47238905611198</v>
      </c>
      <c r="C21" s="72">
        <v>278.05221167081999</v>
      </c>
      <c r="D21" s="72">
        <v>266.08411790707498</v>
      </c>
      <c r="E21" s="72">
        <v>243.77988103672001</v>
      </c>
      <c r="F21" s="159">
        <f t="shared" si="4"/>
        <v>83.35141714520951</v>
      </c>
      <c r="G21" s="159">
        <f t="shared" si="3"/>
        <v>87.674138454732287</v>
      </c>
      <c r="H21" s="172">
        <f>E21*100/D21</f>
        <v>91.617599334453956</v>
      </c>
    </row>
    <row r="22" spans="1:9" ht="16.5" x14ac:dyDescent="0.3">
      <c r="A22" s="200" t="s">
        <v>30</v>
      </c>
      <c r="B22" s="200"/>
      <c r="C22" s="200"/>
      <c r="D22" s="200"/>
      <c r="E22" s="200"/>
      <c r="F22" s="200"/>
      <c r="G22" s="200"/>
      <c r="H22" s="168"/>
    </row>
    <row r="23" spans="1:9" ht="18" customHeight="1" x14ac:dyDescent="0.25">
      <c r="A23" s="4" t="s">
        <v>40</v>
      </c>
      <c r="B23" s="79">
        <v>76.909823553868904</v>
      </c>
      <c r="C23" s="61">
        <v>71.570844115100698</v>
      </c>
      <c r="D23" s="61">
        <v>68.944669374149996</v>
      </c>
      <c r="E23" s="61">
        <v>63.354632479910997</v>
      </c>
      <c r="F23" s="61">
        <f>E23*100/B23</f>
        <v>82.375214962671663</v>
      </c>
      <c r="G23" s="61">
        <f>E23*100/C23</f>
        <v>88.520169439420982</v>
      </c>
      <c r="H23" s="168">
        <f t="shared" si="0"/>
        <v>91.891995501634938</v>
      </c>
    </row>
    <row r="24" spans="1:9" ht="28.5" customHeight="1" x14ac:dyDescent="0.25">
      <c r="A24" s="206" t="s">
        <v>4</v>
      </c>
      <c r="B24" s="206"/>
      <c r="C24" s="206"/>
      <c r="D24" s="206"/>
      <c r="E24" s="206"/>
      <c r="F24" s="206"/>
      <c r="G24" s="206"/>
      <c r="H24" s="206"/>
    </row>
    <row r="26" spans="1:9" ht="16.5" x14ac:dyDescent="0.3">
      <c r="A26" s="56" t="s">
        <v>52</v>
      </c>
      <c r="B26" s="56"/>
    </row>
    <row r="27" spans="1:9" ht="86.25" customHeight="1" x14ac:dyDescent="0.3">
      <c r="A27" s="1"/>
      <c r="B27" s="180" t="s">
        <v>149</v>
      </c>
      <c r="C27" s="180" t="s">
        <v>146</v>
      </c>
      <c r="D27" s="180" t="s">
        <v>114</v>
      </c>
      <c r="E27" s="180" t="s">
        <v>123</v>
      </c>
      <c r="F27" s="14" t="s">
        <v>124</v>
      </c>
      <c r="G27" s="160" t="s">
        <v>125</v>
      </c>
      <c r="H27" s="14" t="s">
        <v>126</v>
      </c>
    </row>
    <row r="28" spans="1:9" ht="16.5" x14ac:dyDescent="0.3">
      <c r="A28" s="82" t="s">
        <v>27</v>
      </c>
      <c r="B28" s="96">
        <v>6307.9870900679798</v>
      </c>
      <c r="C28" s="83">
        <v>6740.87386845729</v>
      </c>
      <c r="D28" s="83">
        <v>6922.8952598488604</v>
      </c>
      <c r="E28" s="83">
        <v>7051.1771610350397</v>
      </c>
      <c r="F28" s="68">
        <f>E28*100/B28</f>
        <v>111.78173100793474</v>
      </c>
      <c r="G28" s="161">
        <f>E28*100/C28</f>
        <v>104.60330958022755</v>
      </c>
      <c r="H28" s="170">
        <f>E28*100/D28</f>
        <v>101.85300941833084</v>
      </c>
    </row>
    <row r="29" spans="1:9" ht="16.5" x14ac:dyDescent="0.3">
      <c r="A29" s="204" t="s">
        <v>26</v>
      </c>
      <c r="B29" s="205"/>
      <c r="C29" s="205"/>
      <c r="D29" s="205"/>
      <c r="E29" s="205"/>
      <c r="F29" s="205"/>
      <c r="G29" s="205"/>
      <c r="H29" s="168"/>
      <c r="I29" s="66"/>
    </row>
    <row r="30" spans="1:9" ht="16.5" x14ac:dyDescent="0.3">
      <c r="A30" s="84" t="s">
        <v>0</v>
      </c>
      <c r="B30" s="95">
        <v>5696.6445406728699</v>
      </c>
      <c r="C30" s="69">
        <v>6164.8505590772902</v>
      </c>
      <c r="D30" s="69">
        <v>6372.8505716688596</v>
      </c>
      <c r="E30" s="69">
        <v>6539.0345538150405</v>
      </c>
      <c r="F30" s="70">
        <f>E30*100/B30</f>
        <v>114.78747720921815</v>
      </c>
      <c r="G30" s="162">
        <f>E30*100/C30</f>
        <v>106.06963609501923</v>
      </c>
      <c r="H30" s="169">
        <f t="shared" ref="H30:H46" si="5">E30*100/D30</f>
        <v>102.60768678438764</v>
      </c>
    </row>
    <row r="31" spans="1:9" ht="16.5" x14ac:dyDescent="0.25">
      <c r="A31" s="85" t="s">
        <v>49</v>
      </c>
      <c r="B31" s="94"/>
      <c r="C31" s="86"/>
      <c r="D31" s="86"/>
      <c r="E31" s="86"/>
      <c r="F31" s="87"/>
      <c r="G31" s="163"/>
      <c r="H31" s="168"/>
    </row>
    <row r="32" spans="1:9" ht="16.5" x14ac:dyDescent="0.25">
      <c r="A32" s="88" t="s">
        <v>2</v>
      </c>
      <c r="B32" s="78">
        <v>4456.5181192978998</v>
      </c>
      <c r="C32" s="89">
        <v>4835.2111437140302</v>
      </c>
      <c r="D32" s="89">
        <v>4982.8367270298904</v>
      </c>
      <c r="E32" s="89">
        <v>5031.5475882184001</v>
      </c>
      <c r="F32" s="90">
        <f>E32*100/B32</f>
        <v>112.90311075883369</v>
      </c>
      <c r="G32" s="164">
        <f>E32*100/C32</f>
        <v>104.06055575793448</v>
      </c>
      <c r="H32" s="172">
        <f>E32*100/D32</f>
        <v>100.97757289385527</v>
      </c>
      <c r="I32" s="66"/>
    </row>
    <row r="33" spans="1:8" ht="16.5" x14ac:dyDescent="0.25">
      <c r="A33" s="195" t="s">
        <v>49</v>
      </c>
      <c r="B33" s="203"/>
      <c r="C33" s="203"/>
      <c r="D33" s="203"/>
      <c r="E33" s="203"/>
      <c r="F33" s="203"/>
      <c r="G33" s="203"/>
      <c r="H33" s="168"/>
    </row>
    <row r="34" spans="1:8" ht="17.25" customHeight="1" x14ac:dyDescent="0.25">
      <c r="A34" s="85" t="s">
        <v>44</v>
      </c>
      <c r="B34" s="79">
        <v>3561.9159408507098</v>
      </c>
      <c r="C34" s="91">
        <v>3975.2809145299998</v>
      </c>
      <c r="D34" s="91">
        <v>4140.0327566799997</v>
      </c>
      <c r="E34" s="91">
        <v>4051.1465412100001</v>
      </c>
      <c r="F34" s="92">
        <f>E34*100/B34</f>
        <v>113.73504059285703</v>
      </c>
      <c r="G34" s="165">
        <f>E34*100/C34</f>
        <v>101.9084343549837</v>
      </c>
      <c r="H34" s="168">
        <f t="shared" si="5"/>
        <v>97.853006952020365</v>
      </c>
    </row>
    <row r="35" spans="1:8" ht="32.25" customHeight="1" x14ac:dyDescent="0.25">
      <c r="A35" s="85" t="s">
        <v>46</v>
      </c>
      <c r="B35" s="79">
        <v>16.4698250454631</v>
      </c>
      <c r="C35" s="91">
        <v>7.2314868140291297</v>
      </c>
      <c r="D35" s="91">
        <v>7.4594974798916596</v>
      </c>
      <c r="E35" s="91">
        <v>7.24777100840336</v>
      </c>
      <c r="F35" s="92">
        <f t="shared" ref="F35:F38" si="6">E35*100/B35</f>
        <v>44.006363081554923</v>
      </c>
      <c r="G35" s="165">
        <f t="shared" ref="G35:G38" si="7">E35*100/C35</f>
        <v>100.22518459610046</v>
      </c>
      <c r="H35" s="168">
        <f t="shared" si="5"/>
        <v>97.161652349115414</v>
      </c>
    </row>
    <row r="36" spans="1:8" ht="30.75" customHeight="1" x14ac:dyDescent="0.25">
      <c r="A36" s="85" t="s">
        <v>47</v>
      </c>
      <c r="B36" s="79">
        <v>873.447</v>
      </c>
      <c r="C36" s="91">
        <v>844.58299999999997</v>
      </c>
      <c r="D36" s="91">
        <v>827.33299999999997</v>
      </c>
      <c r="E36" s="91">
        <v>965.50577599999997</v>
      </c>
      <c r="F36" s="92">
        <f t="shared" si="6"/>
        <v>110.53970945002958</v>
      </c>
      <c r="G36" s="165">
        <f t="shared" si="7"/>
        <v>114.31745322839791</v>
      </c>
      <c r="H36" s="168">
        <f t="shared" si="5"/>
        <v>116.70098690611881</v>
      </c>
    </row>
    <row r="37" spans="1:8" ht="16.5" x14ac:dyDescent="0.25">
      <c r="A37" s="85" t="s">
        <v>118</v>
      </c>
      <c r="B37" s="94">
        <v>4.6853534017338703</v>
      </c>
      <c r="C37" s="91">
        <v>8.1157423699999995</v>
      </c>
      <c r="D37" s="91">
        <v>8.0114728700000004</v>
      </c>
      <c r="E37" s="91">
        <v>7.6475</v>
      </c>
      <c r="F37" s="94" t="s">
        <v>24</v>
      </c>
      <c r="G37" s="165">
        <f t="shared" si="7"/>
        <v>94.230443147987714</v>
      </c>
      <c r="H37" s="168">
        <f t="shared" si="5"/>
        <v>95.456854489728798</v>
      </c>
    </row>
    <row r="38" spans="1:8" ht="16.5" x14ac:dyDescent="0.25">
      <c r="A38" s="88" t="s">
        <v>6</v>
      </c>
      <c r="B38" s="78">
        <v>1240.1264213749701</v>
      </c>
      <c r="C38" s="89">
        <v>1329.63941536326</v>
      </c>
      <c r="D38" s="89">
        <v>1390.0138446389701</v>
      </c>
      <c r="E38" s="89">
        <v>1507.4869655966399</v>
      </c>
      <c r="F38" s="90">
        <f t="shared" si="6"/>
        <v>121.55913619881095</v>
      </c>
      <c r="G38" s="164">
        <f t="shared" si="7"/>
        <v>113.3756226070353</v>
      </c>
      <c r="H38" s="172">
        <f t="shared" si="5"/>
        <v>108.45121949042036</v>
      </c>
    </row>
    <row r="39" spans="1:8" ht="16.5" x14ac:dyDescent="0.25">
      <c r="A39" s="194" t="s">
        <v>3</v>
      </c>
      <c r="B39" s="194"/>
      <c r="C39" s="194"/>
      <c r="D39" s="194"/>
      <c r="E39" s="194"/>
      <c r="F39" s="194"/>
      <c r="G39" s="195"/>
      <c r="H39" s="168"/>
    </row>
    <row r="40" spans="1:8" ht="18" customHeight="1" x14ac:dyDescent="0.25">
      <c r="A40" s="85" t="s">
        <v>44</v>
      </c>
      <c r="B40" s="86" t="s">
        <v>24</v>
      </c>
      <c r="C40" s="86" t="s">
        <v>24</v>
      </c>
      <c r="D40" s="86" t="s">
        <v>24</v>
      </c>
      <c r="E40" s="86" t="s">
        <v>24</v>
      </c>
      <c r="F40" s="86" t="s">
        <v>24</v>
      </c>
      <c r="G40" s="166" t="s">
        <v>24</v>
      </c>
      <c r="H40" s="93" t="s">
        <v>24</v>
      </c>
    </row>
    <row r="41" spans="1:8" ht="32.25" customHeight="1" x14ac:dyDescent="0.25">
      <c r="A41" s="157" t="s">
        <v>43</v>
      </c>
      <c r="B41" s="79">
        <v>1104.5014213749701</v>
      </c>
      <c r="C41" s="93">
        <v>1165.15041536326</v>
      </c>
      <c r="D41" s="93">
        <v>1208.2748446389701</v>
      </c>
      <c r="E41" s="93">
        <v>1375.33574159664</v>
      </c>
      <c r="F41" s="93">
        <f t="shared" ref="F41:F44" si="8">E41*100/B41</f>
        <v>124.52095714684677</v>
      </c>
      <c r="G41" s="166">
        <f t="shared" ref="G41:G44" si="9">E41*100/C41</f>
        <v>118.03932981200974</v>
      </c>
      <c r="H41" s="168">
        <f t="shared" si="5"/>
        <v>113.82639866243241</v>
      </c>
    </row>
    <row r="42" spans="1:8" ht="33" customHeight="1" x14ac:dyDescent="0.25">
      <c r="A42" s="157" t="s">
        <v>41</v>
      </c>
      <c r="B42" s="79">
        <v>126.625</v>
      </c>
      <c r="C42" s="93">
        <v>155.489</v>
      </c>
      <c r="D42" s="93">
        <v>172.739</v>
      </c>
      <c r="E42" s="93">
        <v>132.15122400000001</v>
      </c>
      <c r="F42" s="93">
        <f t="shared" si="8"/>
        <v>104.36424402764068</v>
      </c>
      <c r="G42" s="166">
        <f t="shared" si="9"/>
        <v>84.990722173272715</v>
      </c>
      <c r="H42" s="168">
        <f t="shared" si="5"/>
        <v>76.503409189586606</v>
      </c>
    </row>
    <row r="43" spans="1:8" ht="16.5" x14ac:dyDescent="0.25">
      <c r="A43" s="157" t="s">
        <v>42</v>
      </c>
      <c r="B43" s="79">
        <v>9</v>
      </c>
      <c r="C43" s="93">
        <v>9</v>
      </c>
      <c r="D43" s="93">
        <v>9</v>
      </c>
      <c r="E43" s="93">
        <v>0</v>
      </c>
      <c r="F43" s="93">
        <f t="shared" si="8"/>
        <v>0</v>
      </c>
      <c r="G43" s="166">
        <f t="shared" si="9"/>
        <v>0</v>
      </c>
      <c r="H43" s="168">
        <f t="shared" si="5"/>
        <v>0</v>
      </c>
    </row>
    <row r="44" spans="1:8" ht="21.75" customHeight="1" x14ac:dyDescent="0.25">
      <c r="A44" s="90" t="s">
        <v>28</v>
      </c>
      <c r="B44" s="78">
        <v>611.34254939510402</v>
      </c>
      <c r="C44" s="90">
        <v>576.02330938</v>
      </c>
      <c r="D44" s="90">
        <v>550.04468817999998</v>
      </c>
      <c r="E44" s="90">
        <v>512.14260721999995</v>
      </c>
      <c r="F44" s="89">
        <f t="shared" si="8"/>
        <v>83.773427471512008</v>
      </c>
      <c r="G44" s="167">
        <f t="shared" si="9"/>
        <v>88.910049103957661</v>
      </c>
      <c r="H44" s="172">
        <f t="shared" si="5"/>
        <v>93.10927243286153</v>
      </c>
    </row>
    <row r="45" spans="1:8" ht="16.5" x14ac:dyDescent="0.25">
      <c r="A45" s="201" t="s">
        <v>50</v>
      </c>
      <c r="B45" s="202"/>
      <c r="C45" s="202"/>
      <c r="D45" s="202"/>
      <c r="E45" s="202"/>
      <c r="F45" s="202"/>
      <c r="G45" s="202"/>
      <c r="H45" s="168"/>
    </row>
    <row r="46" spans="1:8" ht="33" customHeight="1" x14ac:dyDescent="0.25">
      <c r="A46" s="86" t="s">
        <v>40</v>
      </c>
      <c r="B46" s="79">
        <v>160.76132094619501</v>
      </c>
      <c r="C46" s="93">
        <v>148.26882416999999</v>
      </c>
      <c r="D46" s="93">
        <v>142.52128035999999</v>
      </c>
      <c r="E46" s="93">
        <v>133.90351683</v>
      </c>
      <c r="F46" s="93">
        <f>E46*100/B46</f>
        <v>83.293366863299156</v>
      </c>
      <c r="G46" s="166">
        <f>E46*100/C46</f>
        <v>90.311309595650926</v>
      </c>
      <c r="H46" s="168">
        <f t="shared" si="5"/>
        <v>93.953349627345446</v>
      </c>
    </row>
    <row r="47" spans="1:8" ht="32.25" customHeight="1" x14ac:dyDescent="0.25">
      <c r="A47" s="88" t="s">
        <v>25</v>
      </c>
      <c r="B47" s="78">
        <v>478.41</v>
      </c>
      <c r="C47" s="90">
        <v>482.71</v>
      </c>
      <c r="D47" s="90">
        <v>483.75</v>
      </c>
      <c r="E47" s="90">
        <v>476</v>
      </c>
      <c r="F47" s="89">
        <f>E47*100/B47</f>
        <v>99.496247988127337</v>
      </c>
      <c r="G47" s="167">
        <f>E47*100/C47</f>
        <v>98.609931428808196</v>
      </c>
      <c r="H47" s="171">
        <f>E47*100/D47</f>
        <v>98.397932816537462</v>
      </c>
    </row>
    <row r="48" spans="1:8" ht="25.5" customHeight="1" x14ac:dyDescent="0.25">
      <c r="A48" s="207" t="s">
        <v>84</v>
      </c>
      <c r="B48" s="207"/>
      <c r="C48" s="207"/>
      <c r="D48" s="207"/>
      <c r="E48" s="207"/>
      <c r="F48" s="207"/>
      <c r="G48" s="207"/>
      <c r="H48" s="207"/>
    </row>
  </sheetData>
  <mergeCells count="14">
    <mergeCell ref="A48:H48"/>
    <mergeCell ref="A45:G45"/>
    <mergeCell ref="A22:G22"/>
    <mergeCell ref="A33:G33"/>
    <mergeCell ref="A29:G29"/>
    <mergeCell ref="A24:H24"/>
    <mergeCell ref="A39:G39"/>
    <mergeCell ref="C3:D3"/>
    <mergeCell ref="A2:H2"/>
    <mergeCell ref="A1:H1"/>
    <mergeCell ref="A6:G6"/>
    <mergeCell ref="A8:G8"/>
    <mergeCell ref="A10:G10"/>
    <mergeCell ref="A16:G16"/>
  </mergeCells>
  <pageMargins left="0.27083333333333331" right="6.25E-2" top="8.3333333333333329E-2" bottom="7.2916666666666671E-2" header="0.2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showGridLines="0" showRuler="0" showWhiteSpace="0" view="pageLayout" zoomScale="118" zoomScalePageLayoutView="118" workbookViewId="0">
      <selection activeCell="B19" sqref="B19:E21"/>
    </sheetView>
  </sheetViews>
  <sheetFormatPr defaultRowHeight="15" x14ac:dyDescent="0.25"/>
  <cols>
    <col min="1" max="1" width="51.85546875" customWidth="1"/>
    <col min="2" max="2" width="12.140625" customWidth="1"/>
    <col min="3" max="3" width="11.5703125" customWidth="1"/>
    <col min="4" max="4" width="10.85546875" customWidth="1"/>
    <col min="5" max="5" width="11.140625" customWidth="1"/>
    <col min="6" max="6" width="14.7109375" customWidth="1"/>
    <col min="7" max="7" width="15" customWidth="1"/>
    <col min="8" max="8" width="16.28515625" customWidth="1"/>
  </cols>
  <sheetData>
    <row r="1" spans="1:8" ht="19.5" customHeight="1" x14ac:dyDescent="0.35">
      <c r="A1" s="11" t="s">
        <v>33</v>
      </c>
      <c r="B1" s="11"/>
      <c r="C1" s="11"/>
      <c r="D1" s="11"/>
      <c r="E1" s="11"/>
      <c r="F1" s="11"/>
      <c r="G1" s="11"/>
    </row>
    <row r="2" spans="1:8" ht="33.75" customHeight="1" x14ac:dyDescent="0.25">
      <c r="A2" s="208" t="s">
        <v>127</v>
      </c>
      <c r="B2" s="208"/>
      <c r="C2" s="208"/>
      <c r="D2" s="208"/>
      <c r="E2" s="208"/>
      <c r="F2" s="208"/>
      <c r="G2" s="208"/>
      <c r="H2" s="208"/>
    </row>
    <row r="3" spans="1:8" ht="134.25" customHeight="1" x14ac:dyDescent="0.3">
      <c r="A3" s="1"/>
      <c r="B3" s="180" t="s">
        <v>149</v>
      </c>
      <c r="C3" s="180" t="s">
        <v>146</v>
      </c>
      <c r="D3" s="5" t="s">
        <v>114</v>
      </c>
      <c r="E3" s="180" t="s">
        <v>123</v>
      </c>
      <c r="F3" s="5" t="s">
        <v>128</v>
      </c>
      <c r="G3" s="5" t="s">
        <v>129</v>
      </c>
      <c r="H3" s="5" t="s">
        <v>130</v>
      </c>
    </row>
    <row r="4" spans="1:8" ht="20.25" customHeight="1" x14ac:dyDescent="0.25">
      <c r="A4" s="8" t="s">
        <v>5</v>
      </c>
      <c r="B4" s="103">
        <v>2725.3317147033099</v>
      </c>
      <c r="C4" s="97">
        <v>2975.8350133722001</v>
      </c>
      <c r="D4" s="97">
        <v>3082.8664640448101</v>
      </c>
      <c r="E4" s="97">
        <v>3112.5804476159601</v>
      </c>
      <c r="F4" s="97"/>
      <c r="G4" s="97"/>
      <c r="H4" s="179"/>
    </row>
    <row r="5" spans="1:8" ht="16.5" x14ac:dyDescent="0.3">
      <c r="A5" s="9" t="s">
        <v>31</v>
      </c>
      <c r="B5" s="98">
        <v>100</v>
      </c>
      <c r="C5" s="98">
        <v>100</v>
      </c>
      <c r="D5" s="98">
        <v>100</v>
      </c>
      <c r="E5" s="98">
        <v>100</v>
      </c>
      <c r="F5" s="98"/>
      <c r="G5" s="98"/>
      <c r="H5" s="178"/>
    </row>
    <row r="6" spans="1:8" ht="16.5" x14ac:dyDescent="0.3">
      <c r="A6" s="2" t="s">
        <v>1</v>
      </c>
      <c r="B6" s="99"/>
      <c r="C6" s="99"/>
      <c r="D6" s="99"/>
      <c r="E6" s="99"/>
      <c r="F6" s="99"/>
      <c r="G6" s="99"/>
      <c r="H6" s="102"/>
    </row>
    <row r="7" spans="1:8" ht="16.5" x14ac:dyDescent="0.3">
      <c r="A7" s="2" t="s">
        <v>6</v>
      </c>
      <c r="B7" s="100">
        <v>21.769419041695901</v>
      </c>
      <c r="C7" s="94">
        <v>21.568072131212698</v>
      </c>
      <c r="D7" s="94">
        <v>21.811492816392299</v>
      </c>
      <c r="E7" s="94">
        <v>23.053662634603</v>
      </c>
      <c r="F7" s="99">
        <f>E7-B7</f>
        <v>1.2842435929070994</v>
      </c>
      <c r="G7" s="101">
        <f>E7-C7</f>
        <v>1.4855905033903021</v>
      </c>
      <c r="H7" s="102">
        <f>E7-D7</f>
        <v>1.2421698182107015</v>
      </c>
    </row>
    <row r="8" spans="1:8" ht="16.5" x14ac:dyDescent="0.3">
      <c r="A8" s="2" t="s">
        <v>2</v>
      </c>
      <c r="B8" s="100">
        <v>78.230580958304103</v>
      </c>
      <c r="C8" s="94">
        <v>78.431927868787298</v>
      </c>
      <c r="D8" s="94">
        <v>78.188507183607697</v>
      </c>
      <c r="E8" s="94">
        <v>76.946337365397</v>
      </c>
      <c r="F8" s="101">
        <f>E8-B8</f>
        <v>-1.284243592907103</v>
      </c>
      <c r="G8" s="101">
        <f>E8-C8</f>
        <v>-1.4855905033902985</v>
      </c>
      <c r="H8" s="102">
        <f t="shared" ref="H8:H25" si="0">E8-D8</f>
        <v>-1.2421698182106979</v>
      </c>
    </row>
    <row r="9" spans="1:8" ht="16.5" x14ac:dyDescent="0.3">
      <c r="A9" s="9" t="s">
        <v>32</v>
      </c>
      <c r="B9" s="98">
        <v>100</v>
      </c>
      <c r="C9" s="98">
        <v>100</v>
      </c>
      <c r="D9" s="98">
        <v>100</v>
      </c>
      <c r="E9" s="98">
        <v>100</v>
      </c>
      <c r="F9" s="98"/>
      <c r="G9" s="153"/>
      <c r="H9" s="178"/>
    </row>
    <row r="10" spans="1:8" ht="16.5" x14ac:dyDescent="0.3">
      <c r="A10" s="2" t="s">
        <v>1</v>
      </c>
      <c r="B10" s="99"/>
      <c r="C10" s="99"/>
      <c r="D10" s="99"/>
      <c r="E10" s="99"/>
      <c r="F10" s="99"/>
      <c r="G10" s="101"/>
      <c r="H10" s="102"/>
    </row>
    <row r="11" spans="1:8" ht="16.5" x14ac:dyDescent="0.3">
      <c r="A11" s="2" t="s">
        <v>7</v>
      </c>
      <c r="B11" s="100">
        <v>62.5265613014707</v>
      </c>
      <c r="C11" s="94">
        <v>64.483005328923795</v>
      </c>
      <c r="D11" s="94">
        <v>64.963593765793405</v>
      </c>
      <c r="E11" s="94">
        <v>61.953282367141703</v>
      </c>
      <c r="F11" s="101">
        <f>E11-B11</f>
        <v>-0.57327893432899657</v>
      </c>
      <c r="G11" s="101">
        <f>E11-C11</f>
        <v>-2.5297229617820918</v>
      </c>
      <c r="H11" s="102">
        <f t="shared" si="0"/>
        <v>-3.0103113986517016</v>
      </c>
    </row>
    <row r="12" spans="1:8" ht="16.5" x14ac:dyDescent="0.3">
      <c r="A12" s="2" t="s">
        <v>8</v>
      </c>
      <c r="B12" s="99" t="s">
        <v>24</v>
      </c>
      <c r="C12" s="99" t="s">
        <v>24</v>
      </c>
      <c r="D12" s="99" t="s">
        <v>24</v>
      </c>
      <c r="E12" s="99" t="s">
        <v>24</v>
      </c>
      <c r="F12" s="99" t="s">
        <v>24</v>
      </c>
      <c r="G12" s="99" t="s">
        <v>24</v>
      </c>
      <c r="H12" s="101" t="s">
        <v>24</v>
      </c>
    </row>
    <row r="13" spans="1:8" ht="16.5" x14ac:dyDescent="0.3">
      <c r="A13" s="2" t="s">
        <v>9</v>
      </c>
      <c r="B13" s="100">
        <v>19.677746055891799</v>
      </c>
      <c r="C13" s="94">
        <v>19.017199053609598</v>
      </c>
      <c r="D13" s="94">
        <v>19.076774646553499</v>
      </c>
      <c r="E13" s="94">
        <v>21.143541928500898</v>
      </c>
      <c r="F13" s="99">
        <f t="shared" ref="F13:F16" si="1">E13-B13</f>
        <v>1.4657958726090996</v>
      </c>
      <c r="G13" s="101">
        <f>E13-C13</f>
        <v>2.1263428748913</v>
      </c>
      <c r="H13" s="102">
        <f t="shared" si="0"/>
        <v>2.0667672819473992</v>
      </c>
    </row>
    <row r="14" spans="1:8" ht="16.5" x14ac:dyDescent="0.3">
      <c r="A14" s="2" t="s">
        <v>10</v>
      </c>
      <c r="B14" s="100">
        <v>17.5554573022714</v>
      </c>
      <c r="C14" s="94">
        <v>16.222161274087501</v>
      </c>
      <c r="D14" s="94">
        <v>15.6926949526468</v>
      </c>
      <c r="E14" s="94">
        <v>16.7862241890066</v>
      </c>
      <c r="F14" s="101">
        <f t="shared" si="1"/>
        <v>-0.76923311326480004</v>
      </c>
      <c r="G14" s="101">
        <f t="shared" ref="G14:G25" si="2">E14-C14</f>
        <v>0.56406291491909855</v>
      </c>
      <c r="H14" s="102">
        <f t="shared" si="0"/>
        <v>1.0935292363597995</v>
      </c>
    </row>
    <row r="15" spans="1:8" ht="16.5" x14ac:dyDescent="0.3">
      <c r="A15" s="2" t="s">
        <v>11</v>
      </c>
      <c r="B15" s="100">
        <v>8.2247599763007898E-2</v>
      </c>
      <c r="C15" s="94">
        <v>0.13164540311605999</v>
      </c>
      <c r="D15" s="94">
        <v>0.12571254856681899</v>
      </c>
      <c r="E15" s="94">
        <v>0.11695151535081399</v>
      </c>
      <c r="F15" s="99">
        <f t="shared" si="1"/>
        <v>3.4703915587806097E-2</v>
      </c>
      <c r="G15" s="101">
        <f t="shared" si="2"/>
        <v>-1.4693887765245994E-2</v>
      </c>
      <c r="H15" s="102">
        <f t="shared" si="0"/>
        <v>-8.7610332160049931E-3</v>
      </c>
    </row>
    <row r="16" spans="1:8" ht="16.5" x14ac:dyDescent="0.3">
      <c r="A16" s="2" t="s">
        <v>12</v>
      </c>
      <c r="B16" s="100">
        <v>0.15798774060311899</v>
      </c>
      <c r="C16" s="94">
        <v>0.14598894026308801</v>
      </c>
      <c r="D16" s="94">
        <v>0.141224086439597</v>
      </c>
      <c r="E16" s="94">
        <v>0</v>
      </c>
      <c r="F16" s="188">
        <f t="shared" si="1"/>
        <v>-0.15798774060311899</v>
      </c>
      <c r="G16" s="101">
        <f t="shared" si="2"/>
        <v>-0.14598894026308801</v>
      </c>
      <c r="H16" s="102">
        <f t="shared" si="0"/>
        <v>-0.141224086439597</v>
      </c>
    </row>
    <row r="17" spans="1:8" ht="30" customHeight="1" x14ac:dyDescent="0.25">
      <c r="A17" s="182" t="s">
        <v>13</v>
      </c>
      <c r="B17" s="98">
        <v>100</v>
      </c>
      <c r="C17" s="98">
        <v>100</v>
      </c>
      <c r="D17" s="98">
        <v>100</v>
      </c>
      <c r="E17" s="98">
        <v>100</v>
      </c>
      <c r="F17" s="98"/>
      <c r="G17" s="153"/>
      <c r="H17" s="178"/>
    </row>
    <row r="18" spans="1:8" ht="16.5" x14ac:dyDescent="0.3">
      <c r="A18" s="2" t="s">
        <v>1</v>
      </c>
      <c r="B18" s="99"/>
      <c r="C18" s="99"/>
      <c r="D18" s="99"/>
      <c r="E18" s="99"/>
      <c r="F18" s="99"/>
      <c r="G18" s="101"/>
      <c r="H18" s="102"/>
    </row>
    <row r="19" spans="1:8" ht="16.5" x14ac:dyDescent="0.3">
      <c r="A19" s="2" t="s">
        <v>14</v>
      </c>
      <c r="B19" s="100">
        <v>0.85482181395801804</v>
      </c>
      <c r="C19" s="94">
        <v>0.89592130881569798</v>
      </c>
      <c r="D19" s="94">
        <v>0.96778976150834395</v>
      </c>
      <c r="E19" s="94">
        <v>0.77488917655039802</v>
      </c>
      <c r="F19" s="101">
        <f>E19-B19</f>
        <v>-7.9932637407620022E-2</v>
      </c>
      <c r="G19" s="101">
        <f t="shared" si="2"/>
        <v>-0.12103213226529996</v>
      </c>
      <c r="H19" s="102">
        <f t="shared" si="0"/>
        <v>-0.19290058495794593</v>
      </c>
    </row>
    <row r="20" spans="1:8" ht="16.5" x14ac:dyDescent="0.3">
      <c r="A20" s="2" t="s">
        <v>15</v>
      </c>
      <c r="B20" s="100">
        <v>8.8963399094482192</v>
      </c>
      <c r="C20" s="94">
        <v>7.4599916662864398</v>
      </c>
      <c r="D20" s="94">
        <v>7.6264587111413196</v>
      </c>
      <c r="E20" s="94">
        <v>7.2563964466523396</v>
      </c>
      <c r="F20" s="101">
        <f t="shared" ref="F20:F21" si="3">E20-B20</f>
        <v>-1.6399434627958795</v>
      </c>
      <c r="G20" s="101">
        <f t="shared" si="2"/>
        <v>-0.20359521963410021</v>
      </c>
      <c r="H20" s="102">
        <f t="shared" si="0"/>
        <v>-0.37006226448897994</v>
      </c>
    </row>
    <row r="21" spans="1:8" ht="16.5" x14ac:dyDescent="0.3">
      <c r="A21" s="2" t="s">
        <v>16</v>
      </c>
      <c r="B21" s="100">
        <v>90.248838276593801</v>
      </c>
      <c r="C21" s="94">
        <v>91.6440870248979</v>
      </c>
      <c r="D21" s="94">
        <v>91.405751527350304</v>
      </c>
      <c r="E21" s="94">
        <v>91.968714376797294</v>
      </c>
      <c r="F21" s="101">
        <f t="shared" si="3"/>
        <v>1.7198761002034928</v>
      </c>
      <c r="G21" s="101">
        <f t="shared" si="2"/>
        <v>0.32462735189939451</v>
      </c>
      <c r="H21" s="102">
        <f t="shared" si="0"/>
        <v>0.56296284944698982</v>
      </c>
    </row>
    <row r="22" spans="1:8" ht="16.5" x14ac:dyDescent="0.3">
      <c r="A22" s="9" t="s">
        <v>17</v>
      </c>
      <c r="B22" s="98">
        <v>100</v>
      </c>
      <c r="C22" s="98">
        <v>100</v>
      </c>
      <c r="D22" s="98">
        <v>100</v>
      </c>
      <c r="E22" s="98">
        <v>100</v>
      </c>
      <c r="F22" s="98"/>
      <c r="G22" s="153"/>
      <c r="H22" s="178"/>
    </row>
    <row r="23" spans="1:8" ht="16.5" x14ac:dyDescent="0.3">
      <c r="A23" s="2" t="s">
        <v>1</v>
      </c>
      <c r="B23" s="99"/>
      <c r="C23" s="99"/>
      <c r="D23" s="99"/>
      <c r="E23" s="99"/>
      <c r="F23" s="99"/>
      <c r="G23" s="101"/>
      <c r="H23" s="102"/>
    </row>
    <row r="24" spans="1:8" ht="16.5" x14ac:dyDescent="0.3">
      <c r="A24" s="2" t="s">
        <v>18</v>
      </c>
      <c r="B24" s="100">
        <v>12.568853532841899</v>
      </c>
      <c r="C24" s="94">
        <v>14.2042622093776</v>
      </c>
      <c r="D24" s="94">
        <v>15.022181068954501</v>
      </c>
      <c r="E24" s="94">
        <v>15.212584384641801</v>
      </c>
      <c r="F24" s="99">
        <f>E24-B24</f>
        <v>2.6437308517999014</v>
      </c>
      <c r="G24" s="101">
        <f t="shared" si="2"/>
        <v>1.0083221752642011</v>
      </c>
      <c r="H24" s="102">
        <f>E24-D24</f>
        <v>0.19040331568730018</v>
      </c>
    </row>
    <row r="25" spans="1:8" ht="16.5" x14ac:dyDescent="0.3">
      <c r="A25" s="2" t="s">
        <v>19</v>
      </c>
      <c r="B25" s="100">
        <v>87.431146467158101</v>
      </c>
      <c r="C25" s="94">
        <v>85.795737790622397</v>
      </c>
      <c r="D25" s="94">
        <v>84.977818931045505</v>
      </c>
      <c r="E25" s="94">
        <v>84.787415615358199</v>
      </c>
      <c r="F25" s="101">
        <f>E25-B25</f>
        <v>-2.6437308517999014</v>
      </c>
      <c r="G25" s="101">
        <f t="shared" si="2"/>
        <v>-1.0083221752641975</v>
      </c>
      <c r="H25" s="102">
        <f t="shared" si="0"/>
        <v>-0.19040331568730551</v>
      </c>
    </row>
    <row r="26" spans="1:8" ht="22.5" customHeight="1" x14ac:dyDescent="0.25">
      <c r="A26" s="209" t="s">
        <v>39</v>
      </c>
      <c r="B26" s="209"/>
      <c r="C26" s="209"/>
      <c r="D26" s="209"/>
      <c r="E26" s="209"/>
      <c r="F26" s="209"/>
      <c r="G26" s="209"/>
      <c r="H26" s="209"/>
    </row>
    <row r="27" spans="1:8" x14ac:dyDescent="0.25">
      <c r="D27" s="176"/>
    </row>
  </sheetData>
  <mergeCells count="2">
    <mergeCell ref="A2:H2"/>
    <mergeCell ref="A26:H26"/>
  </mergeCells>
  <pageMargins left="0.2" right="0.2" top="0.2" bottom="0.22" header="0.21" footer="0.2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showGridLines="0" showRowColHeaders="0" showRuler="0" view="pageLayout" topLeftCell="A7" zoomScale="136" zoomScalePageLayoutView="136" workbookViewId="0">
      <selection activeCell="B6" sqref="B6:E6"/>
    </sheetView>
  </sheetViews>
  <sheetFormatPr defaultRowHeight="15" x14ac:dyDescent="0.25"/>
  <cols>
    <col min="1" max="1" width="62.5703125" customWidth="1"/>
    <col min="2" max="2" width="11.42578125" customWidth="1"/>
    <col min="3" max="3" width="11.5703125" customWidth="1"/>
    <col min="4" max="4" width="10.42578125" customWidth="1"/>
    <col min="5" max="5" width="11.140625" customWidth="1"/>
    <col min="6" max="6" width="12" customWidth="1"/>
    <col min="7" max="7" width="10.140625" customWidth="1"/>
    <col min="8" max="8" width="12" customWidth="1"/>
  </cols>
  <sheetData>
    <row r="1" spans="1:8" ht="17.25" customHeight="1" x14ac:dyDescent="0.3">
      <c r="A1" s="211" t="s">
        <v>66</v>
      </c>
      <c r="B1" s="211"/>
      <c r="C1" s="211"/>
      <c r="D1" s="211"/>
      <c r="E1" s="211"/>
      <c r="F1" s="211"/>
      <c r="G1" s="211"/>
      <c r="H1" s="211"/>
    </row>
    <row r="2" spans="1:8" ht="17.25" customHeight="1" x14ac:dyDescent="0.25">
      <c r="A2" s="212" t="s">
        <v>116</v>
      </c>
      <c r="B2" s="212"/>
      <c r="C2" s="212"/>
      <c r="D2" s="212"/>
      <c r="E2" s="212"/>
      <c r="F2" s="212"/>
      <c r="G2" s="212"/>
      <c r="H2" s="212"/>
    </row>
    <row r="3" spans="1:8" ht="17.25" customHeight="1" x14ac:dyDescent="0.25">
      <c r="A3" s="173" t="s">
        <v>131</v>
      </c>
      <c r="B3" s="173"/>
      <c r="C3" s="173"/>
      <c r="D3" s="173"/>
      <c r="E3" s="173"/>
      <c r="F3" s="173"/>
      <c r="G3" s="173"/>
      <c r="H3" s="173"/>
    </row>
    <row r="4" spans="1:8" ht="20.25" customHeight="1" x14ac:dyDescent="0.3">
      <c r="A4" s="7" t="s">
        <v>34</v>
      </c>
      <c r="B4" s="7"/>
      <c r="C4" s="7"/>
      <c r="D4" s="7"/>
      <c r="E4" s="7"/>
      <c r="F4" s="3"/>
      <c r="G4" s="3"/>
      <c r="H4" s="3"/>
    </row>
    <row r="5" spans="1:8" ht="173.25" customHeight="1" x14ac:dyDescent="0.3">
      <c r="A5" s="1"/>
      <c r="B5" s="180" t="s">
        <v>149</v>
      </c>
      <c r="C5" s="180" t="s">
        <v>146</v>
      </c>
      <c r="D5" s="5" t="s">
        <v>114</v>
      </c>
      <c r="E5" s="180" t="s">
        <v>123</v>
      </c>
      <c r="F5" s="5" t="s">
        <v>132</v>
      </c>
      <c r="G5" s="5" t="s">
        <v>133</v>
      </c>
      <c r="H5" s="5" t="s">
        <v>134</v>
      </c>
    </row>
    <row r="6" spans="1:8" ht="42.75" customHeight="1" x14ac:dyDescent="0.25">
      <c r="A6" s="10" t="s">
        <v>20</v>
      </c>
      <c r="B6" s="123">
        <v>5.0717277258420399</v>
      </c>
      <c r="C6" s="124">
        <v>4.99</v>
      </c>
      <c r="D6" s="124">
        <v>4.97</v>
      </c>
      <c r="E6" s="124">
        <v>4.9800000000000004</v>
      </c>
      <c r="F6" s="124">
        <f>E6-B6</f>
        <v>-9.1727725842039476E-2</v>
      </c>
      <c r="G6" s="124">
        <f>E6-C6</f>
        <v>-9.9999999999997868E-3</v>
      </c>
      <c r="H6" s="178">
        <f>E6-D6</f>
        <v>1.0000000000000675E-2</v>
      </c>
    </row>
    <row r="7" spans="1:8" ht="34.5" customHeight="1" x14ac:dyDescent="0.25">
      <c r="A7" s="4" t="s">
        <v>51</v>
      </c>
      <c r="B7" s="125">
        <v>2.03981278649547</v>
      </c>
      <c r="C7" s="102">
        <v>2.34</v>
      </c>
      <c r="D7" s="102">
        <v>2.38</v>
      </c>
      <c r="E7" s="102">
        <v>2.41</v>
      </c>
      <c r="F7" s="126">
        <f t="shared" ref="F7:F11" si="0">E7-B7</f>
        <v>0.3701872135045301</v>
      </c>
      <c r="G7" s="126">
        <f t="shared" ref="G7:G11" si="1">E7-C7</f>
        <v>7.0000000000000284E-2</v>
      </c>
      <c r="H7" s="102">
        <f t="shared" ref="H7:H11" si="2">E7-D7</f>
        <v>3.0000000000000249E-2</v>
      </c>
    </row>
    <row r="8" spans="1:8" ht="34.5" customHeight="1" x14ac:dyDescent="0.25">
      <c r="A8" s="4" t="s">
        <v>21</v>
      </c>
      <c r="B8" s="102" t="s">
        <v>24</v>
      </c>
      <c r="C8" s="102" t="s">
        <v>24</v>
      </c>
      <c r="D8" s="102" t="s">
        <v>24</v>
      </c>
      <c r="E8" s="102" t="s">
        <v>24</v>
      </c>
      <c r="F8" s="102" t="s">
        <v>24</v>
      </c>
      <c r="G8" s="102" t="s">
        <v>24</v>
      </c>
      <c r="H8" s="102" t="s">
        <v>24</v>
      </c>
    </row>
    <row r="9" spans="1:8" ht="35.25" customHeight="1" x14ac:dyDescent="0.25">
      <c r="A9" s="4" t="s">
        <v>22</v>
      </c>
      <c r="B9" s="127">
        <v>13.1547112152202</v>
      </c>
      <c r="C9" s="102">
        <v>12.44</v>
      </c>
      <c r="D9" s="102">
        <v>12.28</v>
      </c>
      <c r="E9" s="102">
        <v>11.789278068114101</v>
      </c>
      <c r="F9" s="126">
        <f t="shared" si="0"/>
        <v>-1.3654331471060992</v>
      </c>
      <c r="G9" s="126">
        <f t="shared" si="1"/>
        <v>-0.650721931885899</v>
      </c>
      <c r="H9" s="102">
        <f>E9-D9</f>
        <v>-0.49072193188589885</v>
      </c>
    </row>
    <row r="10" spans="1:8" ht="35.25" customHeight="1" x14ac:dyDescent="0.25">
      <c r="A10" s="4" t="s">
        <v>23</v>
      </c>
      <c r="B10" s="129">
        <v>6.8749550032397702</v>
      </c>
      <c r="C10" s="128">
        <v>6.87</v>
      </c>
      <c r="D10" s="128">
        <v>6.87</v>
      </c>
      <c r="E10" s="128">
        <v>5.89</v>
      </c>
      <c r="F10" s="193">
        <f>E10-B10</f>
        <v>-0.98495500323977048</v>
      </c>
      <c r="G10" s="126">
        <f t="shared" si="1"/>
        <v>-0.98000000000000043</v>
      </c>
      <c r="H10" s="102">
        <f t="shared" si="2"/>
        <v>-0.98000000000000043</v>
      </c>
    </row>
    <row r="11" spans="1:8" ht="35.25" customHeight="1" x14ac:dyDescent="0.25">
      <c r="A11" s="4" t="s">
        <v>63</v>
      </c>
      <c r="B11" s="125">
        <v>1</v>
      </c>
      <c r="C11" s="102">
        <v>1</v>
      </c>
      <c r="D11" s="102">
        <v>1</v>
      </c>
      <c r="E11" s="102">
        <v>1</v>
      </c>
      <c r="F11" s="126">
        <f t="shared" si="0"/>
        <v>0</v>
      </c>
      <c r="G11" s="126">
        <f t="shared" si="1"/>
        <v>0</v>
      </c>
      <c r="H11" s="102">
        <f t="shared" si="2"/>
        <v>0</v>
      </c>
    </row>
    <row r="12" spans="1:8" ht="33" customHeight="1" x14ac:dyDescent="0.25">
      <c r="A12" s="4" t="s">
        <v>64</v>
      </c>
      <c r="B12" s="102" t="s">
        <v>24</v>
      </c>
      <c r="C12" s="102" t="s">
        <v>24</v>
      </c>
      <c r="D12" s="102" t="s">
        <v>24</v>
      </c>
      <c r="E12" s="102" t="s">
        <v>24</v>
      </c>
      <c r="F12" s="102" t="s">
        <v>24</v>
      </c>
      <c r="G12" s="102" t="s">
        <v>24</v>
      </c>
      <c r="H12" s="102" t="s">
        <v>24</v>
      </c>
    </row>
    <row r="14" spans="1:8" ht="29.25" customHeight="1" x14ac:dyDescent="0.25">
      <c r="A14" s="210" t="s">
        <v>84</v>
      </c>
      <c r="B14" s="210"/>
      <c r="C14" s="210"/>
      <c r="D14" s="210"/>
      <c r="E14" s="210"/>
      <c r="F14" s="210"/>
      <c r="G14" s="210"/>
    </row>
  </sheetData>
  <mergeCells count="3">
    <mergeCell ref="A14:G14"/>
    <mergeCell ref="A1:H1"/>
    <mergeCell ref="A2:H2"/>
  </mergeCells>
  <pageMargins left="0.2" right="5.2083333333333336E-2" top="0.23" bottom="0.27" header="0.2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showGridLines="0" showRuler="0" topLeftCell="A2" zoomScaleNormal="100" zoomScaleSheetLayoutView="95" zoomScalePageLayoutView="66" workbookViewId="0">
      <selection activeCell="F8" sqref="F8:F10"/>
    </sheetView>
  </sheetViews>
  <sheetFormatPr defaultRowHeight="15" x14ac:dyDescent="0.25"/>
  <cols>
    <col min="1" max="1" width="37.42578125" customWidth="1"/>
    <col min="2" max="2" width="13.85546875" customWidth="1"/>
    <col min="3" max="3" width="12.7109375" customWidth="1"/>
    <col min="4" max="4" width="11.85546875" customWidth="1"/>
    <col min="5" max="6" width="11.7109375" customWidth="1"/>
    <col min="7" max="7" width="14.5703125" customWidth="1"/>
    <col min="8" max="8" width="13.7109375" customWidth="1"/>
    <col min="9" max="9" width="14.7109375" customWidth="1"/>
  </cols>
  <sheetData>
    <row r="1" spans="1:13" hidden="1" x14ac:dyDescent="0.25"/>
    <row r="2" spans="1:13" ht="19.5" customHeight="1" x14ac:dyDescent="0.25">
      <c r="A2" s="215"/>
      <c r="B2" s="215"/>
      <c r="C2" s="215"/>
      <c r="D2" s="215"/>
      <c r="E2" s="215"/>
      <c r="F2" s="215"/>
      <c r="G2" s="215"/>
      <c r="H2" s="215"/>
      <c r="I2" s="215"/>
    </row>
    <row r="3" spans="1:13" ht="42" customHeight="1" x14ac:dyDescent="0.25">
      <c r="A3" s="213" t="s">
        <v>135</v>
      </c>
      <c r="B3" s="213"/>
      <c r="C3" s="213"/>
      <c r="D3" s="213"/>
      <c r="E3" s="213"/>
      <c r="F3" s="213"/>
      <c r="G3" s="213"/>
      <c r="H3" s="213"/>
      <c r="I3" s="213"/>
    </row>
    <row r="4" spans="1:13" ht="7.5" customHeight="1" x14ac:dyDescent="0.25">
      <c r="A4" s="213"/>
      <c r="B4" s="213"/>
      <c r="C4" s="213"/>
      <c r="D4" s="213"/>
      <c r="E4" s="213"/>
      <c r="F4" s="213"/>
      <c r="G4" s="213"/>
      <c r="H4" s="213"/>
      <c r="I4" s="213"/>
    </row>
    <row r="5" spans="1:13" ht="16.5" x14ac:dyDescent="0.25">
      <c r="A5" s="13"/>
      <c r="B5" s="13"/>
      <c r="C5" s="13"/>
      <c r="D5" s="13" t="s">
        <v>35</v>
      </c>
      <c r="E5" s="13"/>
      <c r="F5" s="13"/>
      <c r="G5" s="13"/>
      <c r="H5" s="13"/>
      <c r="I5" s="13"/>
    </row>
    <row r="6" spans="1:13" ht="4.5" customHeight="1" x14ac:dyDescent="0.25"/>
    <row r="7" spans="1:13" ht="181.5" customHeight="1" x14ac:dyDescent="0.25">
      <c r="A7" s="5"/>
      <c r="B7" s="5" t="s">
        <v>150</v>
      </c>
      <c r="C7" s="5" t="s">
        <v>147</v>
      </c>
      <c r="D7" s="5" t="s">
        <v>120</v>
      </c>
      <c r="E7" s="5" t="s">
        <v>139</v>
      </c>
      <c r="F7" s="5" t="s">
        <v>121</v>
      </c>
      <c r="G7" s="5" t="s">
        <v>136</v>
      </c>
      <c r="H7" s="5" t="s">
        <v>137</v>
      </c>
      <c r="I7" s="5" t="s">
        <v>138</v>
      </c>
    </row>
    <row r="8" spans="1:13" ht="38.25" customHeight="1" x14ac:dyDescent="0.25">
      <c r="A8" s="16" t="s">
        <v>36</v>
      </c>
      <c r="B8" s="130">
        <v>44.85</v>
      </c>
      <c r="C8" s="150">
        <v>60.06</v>
      </c>
      <c r="D8" s="58">
        <v>8.5583494099999999</v>
      </c>
      <c r="E8" s="58">
        <v>5.7762039999999999</v>
      </c>
      <c r="F8" s="58">
        <v>69.397456329999997</v>
      </c>
      <c r="G8" s="58">
        <f>F8/B8*100</f>
        <v>154.7323441025641</v>
      </c>
      <c r="H8" s="58">
        <f>F8/C8*100</f>
        <v>115.54688033633033</v>
      </c>
      <c r="I8" s="58">
        <f>E8/D8*100</f>
        <v>67.492032905910534</v>
      </c>
      <c r="J8" s="175"/>
      <c r="K8" s="175"/>
    </row>
    <row r="9" spans="1:13" ht="36.75" customHeight="1" x14ac:dyDescent="0.25">
      <c r="A9" s="16" t="s">
        <v>37</v>
      </c>
      <c r="B9" s="130">
        <v>71.760000000000005</v>
      </c>
      <c r="C9" s="131">
        <v>107.67</v>
      </c>
      <c r="D9" s="58">
        <v>17.411434939999999</v>
      </c>
      <c r="E9" s="58">
        <v>14.051731589999999</v>
      </c>
      <c r="F9" s="58">
        <v>118.330075394638</v>
      </c>
      <c r="G9" s="58">
        <f t="shared" ref="G9:G10" si="0">F9/B9*100</f>
        <v>164.89698354882663</v>
      </c>
      <c r="H9" s="58">
        <f>F9/C9*100</f>
        <v>109.90069229556794</v>
      </c>
      <c r="I9" s="58">
        <f>E9/D9*100</f>
        <v>80.704040984688646</v>
      </c>
      <c r="J9" s="176"/>
      <c r="K9" s="175"/>
      <c r="M9" s="175"/>
    </row>
    <row r="10" spans="1:13" ht="42" customHeight="1" x14ac:dyDescent="0.25">
      <c r="A10" s="16" t="s">
        <v>38</v>
      </c>
      <c r="B10" s="130">
        <v>117.22</v>
      </c>
      <c r="C10" s="131">
        <v>114.97</v>
      </c>
      <c r="D10" s="58">
        <v>17.222749447000002</v>
      </c>
      <c r="E10" s="58">
        <v>7.0326305470000001</v>
      </c>
      <c r="F10" s="58">
        <v>81.032566412999998</v>
      </c>
      <c r="G10" s="58">
        <f t="shared" si="0"/>
        <v>69.128618335608266</v>
      </c>
      <c r="H10" s="58">
        <f>F10/C10*100</f>
        <v>70.481487703748797</v>
      </c>
      <c r="I10" s="58">
        <f>E10/D10*100</f>
        <v>40.833378948243372</v>
      </c>
      <c r="J10" s="175"/>
    </row>
    <row r="12" spans="1:13" ht="39.75" customHeight="1" x14ac:dyDescent="0.25">
      <c r="A12" s="214" t="s">
        <v>39</v>
      </c>
      <c r="B12" s="214"/>
      <c r="C12" s="214"/>
      <c r="D12" s="214"/>
      <c r="E12" s="214"/>
      <c r="F12" s="214"/>
      <c r="G12" s="214"/>
      <c r="H12" s="214"/>
      <c r="I12" s="214"/>
    </row>
    <row r="14" spans="1:13" x14ac:dyDescent="0.25">
      <c r="E14" s="175"/>
      <c r="F14" s="175"/>
    </row>
    <row r="15" spans="1:13" x14ac:dyDescent="0.25">
      <c r="H15" s="175"/>
    </row>
  </sheetData>
  <mergeCells count="4">
    <mergeCell ref="A3:I3"/>
    <mergeCell ref="A4:I4"/>
    <mergeCell ref="A12:I12"/>
    <mergeCell ref="A2:I2"/>
  </mergeCells>
  <pageMargins left="0.22" right="2.0833333333333332E-2" top="0.3" bottom="0.28000000000000003" header="0.3" footer="0.3"/>
  <pageSetup paperSize="9" orientation="landscape" r:id="rId1"/>
  <headerFooter>
    <oddHeader>&amp;C&amp;"GHEA Grapalat,Bold"ՏԵՂԵԿԱՆՔ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18"/>
  <sheetViews>
    <sheetView showRowColHeaders="0" showRuler="0" view="pageLayout" workbookViewId="0">
      <selection activeCell="B15" sqref="B15:D15"/>
    </sheetView>
  </sheetViews>
  <sheetFormatPr defaultRowHeight="15" x14ac:dyDescent="0.25"/>
  <cols>
    <col min="1" max="1" width="60" customWidth="1"/>
    <col min="2" max="2" width="16.28515625" customWidth="1"/>
    <col min="3" max="4" width="16.140625" customWidth="1"/>
    <col min="5" max="5" width="18.5703125" customWidth="1"/>
  </cols>
  <sheetData>
    <row r="4" spans="1:6" ht="16.5" x14ac:dyDescent="0.3">
      <c r="A4" s="217" t="s">
        <v>61</v>
      </c>
      <c r="B4" s="217"/>
      <c r="C4" s="217"/>
      <c r="D4" s="217"/>
      <c r="E4" s="217"/>
    </row>
    <row r="5" spans="1:6" ht="30" customHeight="1" x14ac:dyDescent="0.25">
      <c r="A5" s="216" t="s">
        <v>65</v>
      </c>
      <c r="B5" s="216"/>
      <c r="C5" s="216"/>
      <c r="D5" s="216"/>
      <c r="E5" s="216"/>
    </row>
    <row r="6" spans="1:6" x14ac:dyDescent="0.25">
      <c r="D6" s="175"/>
    </row>
    <row r="8" spans="1:6" ht="105.75" customHeight="1" x14ac:dyDescent="0.3">
      <c r="A8" s="18"/>
      <c r="B8" s="189" t="s">
        <v>149</v>
      </c>
      <c r="C8" s="181" t="s">
        <v>146</v>
      </c>
      <c r="D8" s="181" t="s">
        <v>123</v>
      </c>
      <c r="E8" s="19" t="s">
        <v>119</v>
      </c>
    </row>
    <row r="9" spans="1:6" ht="21.75" customHeight="1" x14ac:dyDescent="0.25">
      <c r="A9" s="20" t="s">
        <v>53</v>
      </c>
      <c r="B9" s="104"/>
      <c r="C9" s="104"/>
      <c r="D9" s="104"/>
      <c r="E9" s="29"/>
    </row>
    <row r="10" spans="1:6" ht="38.25" customHeight="1" x14ac:dyDescent="0.25">
      <c r="A10" s="23" t="s">
        <v>117</v>
      </c>
      <c r="B10" s="109">
        <v>9.1391531352542401</v>
      </c>
      <c r="C10" s="109">
        <v>8.9</v>
      </c>
      <c r="D10" s="106">
        <v>9.0299999999999994</v>
      </c>
      <c r="E10" s="105" t="s">
        <v>54</v>
      </c>
      <c r="F10" s="175"/>
    </row>
    <row r="11" spans="1:6" ht="57" customHeight="1" x14ac:dyDescent="0.25">
      <c r="A11" s="23" t="s">
        <v>113</v>
      </c>
      <c r="B11" s="106">
        <v>17.1463006603962</v>
      </c>
      <c r="C11" s="110">
        <v>12.85</v>
      </c>
      <c r="D11" s="106">
        <v>13.65</v>
      </c>
      <c r="E11" s="105" t="s">
        <v>55</v>
      </c>
    </row>
    <row r="12" spans="1:6" ht="17.25" x14ac:dyDescent="0.25">
      <c r="A12" s="21" t="s">
        <v>56</v>
      </c>
      <c r="B12" s="57"/>
      <c r="C12" s="57"/>
      <c r="D12" s="57"/>
      <c r="E12" s="29"/>
    </row>
    <row r="13" spans="1:6" ht="38.25" customHeight="1" x14ac:dyDescent="0.25">
      <c r="A13" s="23" t="s">
        <v>57</v>
      </c>
      <c r="B13" s="111">
        <v>87.431146467158101</v>
      </c>
      <c r="C13" s="111">
        <v>85.795737790622397</v>
      </c>
      <c r="D13" s="106">
        <v>84.787415615358199</v>
      </c>
      <c r="E13" s="105" t="s">
        <v>58</v>
      </c>
    </row>
    <row r="14" spans="1:6" ht="17.25" x14ac:dyDescent="0.25">
      <c r="A14" s="21" t="s">
        <v>59</v>
      </c>
      <c r="B14" s="57"/>
      <c r="C14" s="57"/>
      <c r="D14" s="57"/>
      <c r="E14" s="29"/>
    </row>
    <row r="15" spans="1:6" ht="24.75" customHeight="1" x14ac:dyDescent="0.25">
      <c r="A15" s="23" t="s">
        <v>62</v>
      </c>
      <c r="B15" s="111">
        <v>21.769419041695901</v>
      </c>
      <c r="C15" s="111">
        <v>21.568072131212698</v>
      </c>
      <c r="D15" s="107">
        <v>23.053662634603</v>
      </c>
      <c r="E15" s="105" t="s">
        <v>60</v>
      </c>
    </row>
    <row r="16" spans="1:6" x14ac:dyDescent="0.25">
      <c r="B16" s="55"/>
      <c r="C16" s="55"/>
      <c r="D16" s="55"/>
    </row>
    <row r="17" spans="1:8" ht="24.75" customHeight="1" x14ac:dyDescent="0.25">
      <c r="A17" s="209" t="s">
        <v>39</v>
      </c>
      <c r="B17" s="209"/>
      <c r="C17" s="209"/>
      <c r="D17" s="209"/>
      <c r="E17" s="209"/>
      <c r="F17" s="64"/>
      <c r="G17" s="64"/>
      <c r="H17" s="64"/>
    </row>
    <row r="18" spans="1:8" x14ac:dyDescent="0.25">
      <c r="C18" s="175"/>
      <c r="D18" s="175"/>
    </row>
  </sheetData>
  <mergeCells count="3">
    <mergeCell ref="A5:E5"/>
    <mergeCell ref="A4:E4"/>
    <mergeCell ref="A17:E17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showGridLines="0" topLeftCell="A7" zoomScale="93" zoomScaleNormal="93" workbookViewId="0">
      <selection activeCell="D12" sqref="D12"/>
    </sheetView>
  </sheetViews>
  <sheetFormatPr defaultRowHeight="15" x14ac:dyDescent="0.25"/>
  <cols>
    <col min="1" max="1" width="72.7109375" customWidth="1"/>
    <col min="2" max="2" width="17" customWidth="1"/>
    <col min="3" max="4" width="17.85546875" customWidth="1"/>
    <col min="5" max="5" width="17.28515625" customWidth="1"/>
  </cols>
  <sheetData>
    <row r="1" spans="1:8" ht="17.25" x14ac:dyDescent="0.3">
      <c r="A1" s="218" t="s">
        <v>61</v>
      </c>
      <c r="B1" s="218"/>
      <c r="C1" s="218"/>
      <c r="D1" s="218"/>
      <c r="E1" s="218"/>
    </row>
    <row r="2" spans="1:8" ht="32.25" customHeight="1" x14ac:dyDescent="0.25">
      <c r="A2" s="219" t="s">
        <v>140</v>
      </c>
      <c r="B2" s="219"/>
      <c r="C2" s="219"/>
      <c r="D2" s="219"/>
      <c r="E2" s="219"/>
    </row>
    <row r="3" spans="1:8" ht="15.75" customHeight="1" x14ac:dyDescent="0.25">
      <c r="B3" s="24" t="s">
        <v>67</v>
      </c>
    </row>
    <row r="4" spans="1:8" ht="53.25" customHeight="1" x14ac:dyDescent="0.3">
      <c r="A4" s="25"/>
      <c r="B4" s="22" t="s">
        <v>151</v>
      </c>
      <c r="C4" s="22" t="s">
        <v>148</v>
      </c>
      <c r="D4" s="22" t="s">
        <v>141</v>
      </c>
      <c r="E4" s="60" t="s">
        <v>142</v>
      </c>
    </row>
    <row r="5" spans="1:8" ht="34.5" customHeight="1" x14ac:dyDescent="0.25">
      <c r="A5" s="26" t="s">
        <v>68</v>
      </c>
      <c r="B5" s="132">
        <v>54.04</v>
      </c>
      <c r="C5" s="191">
        <v>27.95</v>
      </c>
      <c r="D5" s="27">
        <v>96.677085141791494</v>
      </c>
      <c r="E5" s="59">
        <v>100</v>
      </c>
      <c r="F5" s="65"/>
      <c r="G5" s="66"/>
    </row>
    <row r="6" spans="1:8" ht="18" customHeight="1" x14ac:dyDescent="0.25">
      <c r="A6" s="28" t="s">
        <v>69</v>
      </c>
      <c r="B6" s="133"/>
      <c r="C6" s="115"/>
      <c r="D6" s="133"/>
      <c r="E6" s="30"/>
    </row>
    <row r="7" spans="1:8" ht="19.5" customHeight="1" x14ac:dyDescent="0.25">
      <c r="A7" s="31" t="s">
        <v>70</v>
      </c>
      <c r="B7" s="132">
        <v>31.82</v>
      </c>
      <c r="C7" s="132">
        <v>25.28</v>
      </c>
      <c r="D7" s="120">
        <v>73.938811405999999</v>
      </c>
      <c r="E7" s="121">
        <v>76.480182762603604</v>
      </c>
    </row>
    <row r="8" spans="1:8" ht="16.5" customHeight="1" x14ac:dyDescent="0.25">
      <c r="A8" s="28" t="s">
        <v>69</v>
      </c>
      <c r="B8" s="133"/>
      <c r="C8" s="115"/>
      <c r="D8" s="133"/>
      <c r="E8" s="32"/>
    </row>
    <row r="9" spans="1:8" ht="34.5" x14ac:dyDescent="0.25">
      <c r="A9" s="33" t="s">
        <v>71</v>
      </c>
      <c r="B9" s="134">
        <v>31.82</v>
      </c>
      <c r="C9" s="190">
        <v>25.28</v>
      </c>
      <c r="D9" s="116">
        <v>73.938811405999999</v>
      </c>
      <c r="E9" s="34"/>
      <c r="H9" s="66"/>
    </row>
    <row r="10" spans="1:8" ht="17.25" x14ac:dyDescent="0.25">
      <c r="A10" s="28" t="s">
        <v>72</v>
      </c>
      <c r="B10" s="133"/>
      <c r="C10" s="115"/>
      <c r="D10" s="133"/>
      <c r="E10" s="133"/>
    </row>
    <row r="11" spans="1:8" ht="17.25" x14ac:dyDescent="0.25">
      <c r="A11" s="35" t="s">
        <v>73</v>
      </c>
      <c r="B11" s="134">
        <v>158.34</v>
      </c>
      <c r="C11" s="118">
        <v>136.91999999999999</v>
      </c>
      <c r="D11" s="116">
        <v>168.04596627949999</v>
      </c>
      <c r="E11" s="34"/>
    </row>
    <row r="12" spans="1:8" ht="17.25" x14ac:dyDescent="0.25">
      <c r="A12" s="35" t="s">
        <v>74</v>
      </c>
      <c r="B12" s="185">
        <v>-126.52</v>
      </c>
      <c r="C12" s="186">
        <v>-111.65</v>
      </c>
      <c r="D12" s="224">
        <v>-94.107154873499994</v>
      </c>
      <c r="E12" s="34"/>
    </row>
    <row r="13" spans="1:8" ht="17.25" x14ac:dyDescent="0.25">
      <c r="A13" s="36" t="s">
        <v>75</v>
      </c>
      <c r="B13" s="183"/>
      <c r="C13" s="116"/>
      <c r="D13" s="116"/>
      <c r="E13" s="30"/>
    </row>
    <row r="14" spans="1:8" ht="17.25" x14ac:dyDescent="0.25">
      <c r="A14" s="31" t="s">
        <v>76</v>
      </c>
      <c r="B14" s="120">
        <v>22.22</v>
      </c>
      <c r="C14" s="135">
        <v>2.67</v>
      </c>
      <c r="D14" s="222">
        <v>22.738273735791399</v>
      </c>
      <c r="E14" s="223">
        <v>23.519817237396399</v>
      </c>
    </row>
    <row r="15" spans="1:8" ht="17.25" x14ac:dyDescent="0.25">
      <c r="A15" s="28" t="s">
        <v>69</v>
      </c>
      <c r="B15" s="115"/>
      <c r="C15" s="115"/>
      <c r="D15" s="187"/>
      <c r="E15" s="30"/>
    </row>
    <row r="16" spans="1:8" ht="17.25" x14ac:dyDescent="0.25">
      <c r="A16" s="33" t="s">
        <v>77</v>
      </c>
      <c r="B16" s="30">
        <v>22.22</v>
      </c>
      <c r="C16" s="118">
        <v>2.67</v>
      </c>
      <c r="D16" s="224">
        <v>-18.510220264208591</v>
      </c>
      <c r="E16" s="34"/>
    </row>
    <row r="17" spans="1:5" ht="17.25" x14ac:dyDescent="0.25">
      <c r="A17" s="28" t="s">
        <v>72</v>
      </c>
      <c r="B17" s="115"/>
      <c r="C17" s="115"/>
      <c r="D17" s="115"/>
      <c r="E17" s="30"/>
    </row>
    <row r="18" spans="1:5" ht="17.25" x14ac:dyDescent="0.25">
      <c r="A18" s="35" t="s">
        <v>78</v>
      </c>
      <c r="B18" s="118">
        <v>56.43</v>
      </c>
      <c r="C18" s="118">
        <v>55.4</v>
      </c>
      <c r="D18" s="184">
        <v>38.934117581732004</v>
      </c>
      <c r="E18" s="34"/>
    </row>
    <row r="19" spans="1:5" ht="17.25" x14ac:dyDescent="0.25">
      <c r="A19" s="28" t="s">
        <v>69</v>
      </c>
      <c r="B19" s="115"/>
      <c r="C19" s="115"/>
      <c r="D19" s="187"/>
      <c r="E19" s="30"/>
    </row>
    <row r="20" spans="1:5" ht="17.25" x14ac:dyDescent="0.25">
      <c r="A20" s="37" t="s">
        <v>79</v>
      </c>
      <c r="B20" s="118">
        <v>56.43</v>
      </c>
      <c r="C20" s="118">
        <v>55.4</v>
      </c>
      <c r="D20" s="116">
        <v>38.106982581731998</v>
      </c>
      <c r="E20" s="34"/>
    </row>
    <row r="21" spans="1:5" ht="17.25" x14ac:dyDescent="0.25">
      <c r="A21" s="37" t="s">
        <v>80</v>
      </c>
      <c r="B21" s="115"/>
      <c r="C21" s="117" t="s">
        <v>24</v>
      </c>
      <c r="D21" s="117">
        <v>0.82713499999999995</v>
      </c>
      <c r="E21" s="30"/>
    </row>
    <row r="22" spans="1:5" ht="17.25" x14ac:dyDescent="0.25">
      <c r="A22" s="35" t="s">
        <v>81</v>
      </c>
      <c r="B22" s="185">
        <v>-34.21</v>
      </c>
      <c r="C22" s="185">
        <v>-52.73</v>
      </c>
      <c r="D22" s="224">
        <v>-57.444337845940588</v>
      </c>
      <c r="E22" s="34"/>
    </row>
    <row r="23" spans="1:5" ht="34.5" x14ac:dyDescent="0.25">
      <c r="A23" s="33" t="s">
        <v>82</v>
      </c>
      <c r="B23" s="117" t="s">
        <v>24</v>
      </c>
      <c r="C23" s="117" t="s">
        <v>24</v>
      </c>
      <c r="D23" s="117">
        <v>41.248494000000001</v>
      </c>
      <c r="E23" s="34"/>
    </row>
    <row r="24" spans="1:5" ht="16.5" customHeight="1" x14ac:dyDescent="0.25">
      <c r="A24" s="28" t="s">
        <v>72</v>
      </c>
      <c r="B24" s="115"/>
      <c r="C24" s="115"/>
      <c r="D24" s="115"/>
      <c r="E24" s="133"/>
    </row>
    <row r="25" spans="1:5" ht="17.25" x14ac:dyDescent="0.25">
      <c r="A25" s="35" t="s">
        <v>73</v>
      </c>
      <c r="B25" s="117" t="s">
        <v>24</v>
      </c>
      <c r="C25" s="117" t="s">
        <v>24</v>
      </c>
      <c r="D25" s="117">
        <v>231.02740800000001</v>
      </c>
      <c r="E25" s="34"/>
    </row>
    <row r="26" spans="1:5" ht="18" thickBot="1" x14ac:dyDescent="0.3">
      <c r="A26" s="38" t="s">
        <v>74</v>
      </c>
      <c r="B26" s="30" t="s">
        <v>24</v>
      </c>
      <c r="C26" s="30" t="s">
        <v>24</v>
      </c>
      <c r="D26" s="225">
        <v>-189.77891399999999</v>
      </c>
      <c r="E26" s="34"/>
    </row>
    <row r="27" spans="1:5" ht="15.75" thickTop="1" x14ac:dyDescent="0.25">
      <c r="A27" s="39" t="s">
        <v>83</v>
      </c>
    </row>
    <row r="28" spans="1:5" ht="33" customHeight="1" x14ac:dyDescent="0.25">
      <c r="A28" s="220" t="s">
        <v>84</v>
      </c>
      <c r="B28" s="220"/>
      <c r="C28" s="220"/>
      <c r="D28" s="220"/>
      <c r="E28" s="220"/>
    </row>
  </sheetData>
  <mergeCells count="3">
    <mergeCell ref="A1:E1"/>
    <mergeCell ref="A2:E2"/>
    <mergeCell ref="A28:E28"/>
  </mergeCells>
  <pageMargins left="0.2" right="0.23" top="0.31" bottom="0.27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showGridLines="0" workbookViewId="0">
      <selection activeCell="B12" sqref="B12:D12"/>
    </sheetView>
  </sheetViews>
  <sheetFormatPr defaultRowHeight="15" x14ac:dyDescent="0.25"/>
  <cols>
    <col min="1" max="1" width="61" customWidth="1"/>
    <col min="2" max="2" width="15.85546875" customWidth="1"/>
    <col min="3" max="3" width="15.5703125" customWidth="1"/>
    <col min="4" max="4" width="15" customWidth="1"/>
    <col min="5" max="5" width="15.7109375" customWidth="1"/>
  </cols>
  <sheetData>
    <row r="1" spans="1:7" ht="16.5" x14ac:dyDescent="0.25">
      <c r="A1" s="213" t="s">
        <v>61</v>
      </c>
      <c r="B1" s="213"/>
      <c r="C1" s="213"/>
      <c r="D1" s="213"/>
      <c r="E1" s="213"/>
    </row>
    <row r="2" spans="1:7" ht="36.75" customHeight="1" x14ac:dyDescent="0.25">
      <c r="A2" s="219" t="s">
        <v>143</v>
      </c>
      <c r="B2" s="219"/>
      <c r="C2" s="219"/>
      <c r="D2" s="219"/>
      <c r="E2" s="219"/>
    </row>
    <row r="3" spans="1:7" x14ac:dyDescent="0.25">
      <c r="C3" s="24" t="s">
        <v>67</v>
      </c>
      <c r="D3" s="24"/>
    </row>
    <row r="5" spans="1:7" ht="34.5" x14ac:dyDescent="0.3">
      <c r="A5" s="25"/>
      <c r="B5" s="22" t="s">
        <v>151</v>
      </c>
      <c r="C5" s="22" t="s">
        <v>148</v>
      </c>
      <c r="D5" s="22" t="s">
        <v>141</v>
      </c>
      <c r="E5" s="22" t="s">
        <v>142</v>
      </c>
      <c r="G5" s="175"/>
    </row>
    <row r="6" spans="1:7" ht="17.25" x14ac:dyDescent="0.25">
      <c r="A6" s="40" t="s">
        <v>85</v>
      </c>
      <c r="B6" s="135">
        <v>90.27</v>
      </c>
      <c r="C6" s="135">
        <v>104.63</v>
      </c>
      <c r="D6" s="119">
        <v>117.789044490319</v>
      </c>
      <c r="E6" s="119">
        <v>100</v>
      </c>
      <c r="F6" s="175"/>
      <c r="G6" s="66"/>
    </row>
    <row r="7" spans="1:7" ht="17.25" x14ac:dyDescent="0.25">
      <c r="A7" s="44" t="s">
        <v>69</v>
      </c>
      <c r="B7" s="115"/>
      <c r="C7" s="117"/>
      <c r="D7" s="117"/>
      <c r="E7" s="117"/>
    </row>
    <row r="8" spans="1:7" ht="17.25" x14ac:dyDescent="0.25">
      <c r="A8" s="41" t="s">
        <v>86</v>
      </c>
      <c r="B8" s="118">
        <v>37.99</v>
      </c>
      <c r="C8" s="118">
        <v>43.65</v>
      </c>
      <c r="D8" s="116">
        <v>45.912465102799999</v>
      </c>
      <c r="E8" s="116">
        <v>38.978552972788002</v>
      </c>
      <c r="F8" s="175"/>
    </row>
    <row r="9" spans="1:7" ht="17.25" x14ac:dyDescent="0.25">
      <c r="A9" s="44" t="s">
        <v>69</v>
      </c>
      <c r="B9" s="115"/>
      <c r="C9" s="117"/>
      <c r="D9" s="117"/>
      <c r="E9" s="117"/>
    </row>
    <row r="10" spans="1:7" ht="34.5" x14ac:dyDescent="0.25">
      <c r="A10" s="42" t="s">
        <v>87</v>
      </c>
      <c r="B10" s="118">
        <v>37.99</v>
      </c>
      <c r="C10" s="118">
        <v>43.65</v>
      </c>
      <c r="D10" s="117">
        <v>45.912465102799999</v>
      </c>
      <c r="E10" s="116">
        <v>38.979999999999997</v>
      </c>
    </row>
    <row r="11" spans="1:7" ht="17.25" x14ac:dyDescent="0.25">
      <c r="A11" s="43" t="s">
        <v>88</v>
      </c>
      <c r="B11" s="119"/>
      <c r="C11" s="117"/>
      <c r="D11" s="117"/>
      <c r="E11" s="137"/>
    </row>
    <row r="12" spans="1:7" ht="17.25" x14ac:dyDescent="0.25">
      <c r="A12" s="41" t="s">
        <v>89</v>
      </c>
      <c r="B12" s="118">
        <v>52.58</v>
      </c>
      <c r="C12" s="118">
        <v>60.98</v>
      </c>
      <c r="D12" s="116">
        <v>71.876579387519399</v>
      </c>
      <c r="E12" s="116">
        <v>61.021447027211998</v>
      </c>
    </row>
    <row r="13" spans="1:7" ht="17.25" x14ac:dyDescent="0.25">
      <c r="A13" s="44" t="s">
        <v>69</v>
      </c>
      <c r="B13" s="115"/>
      <c r="C13" s="117"/>
      <c r="D13" s="117"/>
      <c r="E13" s="117"/>
    </row>
    <row r="14" spans="1:7" ht="34.5" x14ac:dyDescent="0.25">
      <c r="A14" s="43" t="s">
        <v>90</v>
      </c>
      <c r="B14" s="118">
        <v>21.32</v>
      </c>
      <c r="C14" s="118">
        <v>29.22</v>
      </c>
      <c r="D14" s="117">
        <v>33.754149228519402</v>
      </c>
      <c r="E14" s="136">
        <v>28.656442010015201</v>
      </c>
    </row>
    <row r="15" spans="1:7" ht="34.5" x14ac:dyDescent="0.25">
      <c r="A15" s="43" t="s">
        <v>91</v>
      </c>
      <c r="B15" s="117">
        <v>31.26</v>
      </c>
      <c r="C15" s="118">
        <v>31.76</v>
      </c>
      <c r="D15" s="118">
        <v>38.122430158999997</v>
      </c>
      <c r="E15" s="118">
        <v>32.3650050171968</v>
      </c>
    </row>
    <row r="16" spans="1:7" ht="17.25" x14ac:dyDescent="0.3">
      <c r="A16" s="45" t="s">
        <v>92</v>
      </c>
      <c r="B16" s="17"/>
      <c r="C16" s="17"/>
      <c r="D16" s="17"/>
      <c r="E16" s="54"/>
    </row>
    <row r="18" spans="1:5" ht="34.5" customHeight="1" x14ac:dyDescent="0.25">
      <c r="A18" s="220" t="s">
        <v>84</v>
      </c>
      <c r="B18" s="220"/>
      <c r="C18" s="220"/>
      <c r="D18" s="220"/>
      <c r="E18" s="220"/>
    </row>
  </sheetData>
  <mergeCells count="3">
    <mergeCell ref="A1:E1"/>
    <mergeCell ref="A2:E2"/>
    <mergeCell ref="A18:E18"/>
  </mergeCells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showGridLines="0" workbookViewId="0">
      <selection activeCell="B8" sqref="B8:E10"/>
    </sheetView>
  </sheetViews>
  <sheetFormatPr defaultRowHeight="15" x14ac:dyDescent="0.25"/>
  <cols>
    <col min="1" max="1" width="56.5703125" customWidth="1"/>
    <col min="2" max="2" width="17.28515625" customWidth="1"/>
    <col min="3" max="3" width="16.140625" customWidth="1"/>
    <col min="4" max="4" width="16.7109375" customWidth="1"/>
    <col min="5" max="5" width="13.7109375" customWidth="1"/>
    <col min="6" max="6" width="9.5703125" bestFit="1" customWidth="1"/>
    <col min="7" max="7" width="11.42578125" bestFit="1" customWidth="1"/>
  </cols>
  <sheetData>
    <row r="1" spans="1:7" ht="17.25" x14ac:dyDescent="0.25">
      <c r="A1" s="216" t="s">
        <v>61</v>
      </c>
      <c r="B1" s="216"/>
      <c r="C1" s="216"/>
      <c r="D1" s="216"/>
      <c r="E1" s="216"/>
    </row>
    <row r="2" spans="1:7" ht="37.5" customHeight="1" x14ac:dyDescent="0.25">
      <c r="A2" s="221" t="s">
        <v>144</v>
      </c>
      <c r="B2" s="221"/>
      <c r="C2" s="221"/>
      <c r="D2" s="221"/>
      <c r="E2" s="221"/>
    </row>
    <row r="3" spans="1:7" ht="17.25" x14ac:dyDescent="0.3">
      <c r="A3" s="17"/>
      <c r="B3" s="17"/>
      <c r="C3" s="17"/>
    </row>
    <row r="4" spans="1:7" ht="67.5" customHeight="1" x14ac:dyDescent="0.3">
      <c r="A4" s="25"/>
      <c r="B4" s="180" t="s">
        <v>149</v>
      </c>
      <c r="C4" s="180" t="s">
        <v>146</v>
      </c>
      <c r="D4" s="5" t="s">
        <v>114</v>
      </c>
      <c r="E4" s="180" t="s">
        <v>123</v>
      </c>
    </row>
    <row r="5" spans="1:7" ht="34.5" x14ac:dyDescent="0.25">
      <c r="A5" s="49" t="s">
        <v>101</v>
      </c>
      <c r="B5" s="122">
        <v>3561.9159408507098</v>
      </c>
      <c r="C5" s="122">
        <v>3975.2809145299998</v>
      </c>
      <c r="D5" s="122">
        <v>4140.0327566799997</v>
      </c>
      <c r="E5" s="174">
        <v>4051.1465412100001</v>
      </c>
      <c r="F5" s="66"/>
      <c r="G5" s="192"/>
    </row>
    <row r="6" spans="1:7" ht="17.25" x14ac:dyDescent="0.25">
      <c r="A6" s="50" t="s">
        <v>102</v>
      </c>
      <c r="B6" s="154">
        <v>100</v>
      </c>
      <c r="C6" s="154">
        <v>100</v>
      </c>
      <c r="D6" s="155">
        <v>100</v>
      </c>
      <c r="E6" s="155">
        <v>100</v>
      </c>
      <c r="G6" s="66"/>
    </row>
    <row r="7" spans="1:7" ht="17.25" x14ac:dyDescent="0.25">
      <c r="A7" s="51" t="s">
        <v>69</v>
      </c>
      <c r="B7" s="57"/>
      <c r="C7" s="112"/>
      <c r="D7" s="57"/>
      <c r="E7" s="22"/>
      <c r="F7" s="66"/>
    </row>
    <row r="8" spans="1:7" ht="17.25" x14ac:dyDescent="0.25">
      <c r="A8" s="52" t="s">
        <v>103</v>
      </c>
      <c r="B8" s="108">
        <v>82.315358823543093</v>
      </c>
      <c r="C8" s="113">
        <v>78.522675308390703</v>
      </c>
      <c r="D8" s="108">
        <v>76.949200359581596</v>
      </c>
      <c r="E8" s="29">
        <v>77.079132338850002</v>
      </c>
      <c r="F8" s="66"/>
      <c r="G8" s="66"/>
    </row>
    <row r="9" spans="1:7" ht="17.25" x14ac:dyDescent="0.25">
      <c r="A9" s="52" t="s">
        <v>104</v>
      </c>
      <c r="B9" s="108">
        <v>16.997068942597</v>
      </c>
      <c r="C9" s="113">
        <v>20.8921411928673</v>
      </c>
      <c r="D9" s="108">
        <v>22.5028762409381</v>
      </c>
      <c r="E9" s="29">
        <v>22.421052875779299</v>
      </c>
    </row>
    <row r="10" spans="1:7" ht="17.25" x14ac:dyDescent="0.25">
      <c r="A10" s="52" t="s">
        <v>105</v>
      </c>
      <c r="B10" s="108">
        <v>0.68757223385991495</v>
      </c>
      <c r="C10" s="113">
        <v>0.58518349874196296</v>
      </c>
      <c r="D10" s="108">
        <v>0.54792339948032398</v>
      </c>
      <c r="E10" s="29">
        <v>0.49981478537066798</v>
      </c>
      <c r="F10" s="66"/>
    </row>
    <row r="11" spans="1:7" ht="17.25" x14ac:dyDescent="0.25">
      <c r="A11" s="50" t="s">
        <v>106</v>
      </c>
      <c r="B11" s="156">
        <v>100</v>
      </c>
      <c r="C11" s="156">
        <v>100</v>
      </c>
      <c r="D11" s="156">
        <v>100</v>
      </c>
      <c r="E11" s="155">
        <v>100</v>
      </c>
    </row>
    <row r="12" spans="1:7" ht="17.25" x14ac:dyDescent="0.25">
      <c r="A12" s="51" t="s">
        <v>69</v>
      </c>
      <c r="B12" s="57"/>
      <c r="C12" s="114"/>
      <c r="D12" s="57"/>
      <c r="E12" s="22"/>
    </row>
    <row r="13" spans="1:7" ht="17.25" x14ac:dyDescent="0.25">
      <c r="A13" s="53" t="s">
        <v>107</v>
      </c>
      <c r="B13" s="108">
        <v>34.151473313181697</v>
      </c>
      <c r="C13" s="113">
        <v>41.3048222235428</v>
      </c>
      <c r="D13" s="108">
        <v>42.730363587718301</v>
      </c>
      <c r="E13" s="29">
        <v>44.447754762339002</v>
      </c>
    </row>
    <row r="14" spans="1:7" ht="17.25" x14ac:dyDescent="0.25">
      <c r="A14" s="53" t="s">
        <v>108</v>
      </c>
      <c r="B14" s="108">
        <v>45.895759333577601</v>
      </c>
      <c r="C14" s="113">
        <v>39.090794627654603</v>
      </c>
      <c r="D14" s="108">
        <v>37.049134104437201</v>
      </c>
      <c r="E14" s="29">
        <v>35.587711007842003</v>
      </c>
    </row>
    <row r="15" spans="1:7" ht="17.25" x14ac:dyDescent="0.25">
      <c r="A15" s="53" t="s">
        <v>109</v>
      </c>
      <c r="B15" s="108">
        <v>12.416703208187901</v>
      </c>
      <c r="C15" s="113">
        <v>13.187679925319999</v>
      </c>
      <c r="D15" s="108">
        <v>13.9145563392103</v>
      </c>
      <c r="E15" s="29">
        <v>13.6732143995599</v>
      </c>
    </row>
    <row r="16" spans="1:7" ht="17.25" x14ac:dyDescent="0.25">
      <c r="A16" s="53" t="s">
        <v>110</v>
      </c>
      <c r="B16" s="108">
        <v>6.7028201465580599</v>
      </c>
      <c r="C16" s="113">
        <v>5.7075893717410802</v>
      </c>
      <c r="D16" s="108">
        <v>5.6318611123013804</v>
      </c>
      <c r="E16" s="29">
        <v>5.6272026180991004</v>
      </c>
    </row>
    <row r="17" spans="1:5" ht="17.25" x14ac:dyDescent="0.25">
      <c r="A17" s="53" t="s">
        <v>111</v>
      </c>
      <c r="B17" s="108">
        <v>0.17574739006738699</v>
      </c>
      <c r="C17" s="113">
        <v>0.140706075127118</v>
      </c>
      <c r="D17" s="108">
        <v>0.12706411444479801</v>
      </c>
      <c r="E17" s="29">
        <v>0.121625868871392</v>
      </c>
    </row>
    <row r="18" spans="1:5" ht="17.25" x14ac:dyDescent="0.25">
      <c r="A18" s="53" t="s">
        <v>112</v>
      </c>
      <c r="B18" s="108">
        <v>0.65749660842739699</v>
      </c>
      <c r="C18" s="113">
        <v>0.56840777661435404</v>
      </c>
      <c r="D18" s="108">
        <v>0.54702074188806904</v>
      </c>
      <c r="E18" s="29">
        <v>0.54249134328860504</v>
      </c>
    </row>
    <row r="20" spans="1:5" ht="28.5" customHeight="1" x14ac:dyDescent="0.25">
      <c r="A20" s="220" t="s">
        <v>39</v>
      </c>
      <c r="B20" s="220"/>
      <c r="C20" s="220"/>
      <c r="D20" s="220"/>
      <c r="E20" s="220"/>
    </row>
  </sheetData>
  <mergeCells count="3">
    <mergeCell ref="A2:E2"/>
    <mergeCell ref="A1:E1"/>
    <mergeCell ref="A20:E20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showGridLines="0" showRuler="0" showWhiteSpace="0" zoomScaleNormal="100" zoomScalePageLayoutView="82" workbookViewId="0">
      <selection activeCell="B13" sqref="B13:E13"/>
    </sheetView>
  </sheetViews>
  <sheetFormatPr defaultRowHeight="15" x14ac:dyDescent="0.25"/>
  <cols>
    <col min="1" max="1" width="68.42578125" customWidth="1"/>
    <col min="2" max="2" width="15.85546875" customWidth="1"/>
    <col min="3" max="4" width="15.140625" customWidth="1"/>
    <col min="5" max="5" width="15" customWidth="1"/>
  </cols>
  <sheetData>
    <row r="1" spans="1:7" ht="17.25" x14ac:dyDescent="0.25">
      <c r="A1" s="216" t="s">
        <v>61</v>
      </c>
      <c r="B1" s="216"/>
      <c r="C1" s="216"/>
      <c r="D1" s="216"/>
      <c r="E1" s="216"/>
    </row>
    <row r="2" spans="1:7" ht="36" customHeight="1" x14ac:dyDescent="0.25">
      <c r="A2" s="221" t="s">
        <v>145</v>
      </c>
      <c r="B2" s="221"/>
      <c r="C2" s="221"/>
      <c r="D2" s="221"/>
      <c r="E2" s="221"/>
    </row>
    <row r="4" spans="1:7" ht="66.75" customHeight="1" x14ac:dyDescent="0.3">
      <c r="A4" s="25"/>
      <c r="B4" s="180" t="s">
        <v>149</v>
      </c>
      <c r="C4" s="180" t="s">
        <v>146</v>
      </c>
      <c r="D4" s="5" t="s">
        <v>114</v>
      </c>
      <c r="E4" s="180" t="s">
        <v>123</v>
      </c>
    </row>
    <row r="5" spans="1:7" ht="24.75" customHeight="1" x14ac:dyDescent="0.25">
      <c r="A5" s="47" t="s">
        <v>93</v>
      </c>
      <c r="B5" s="147">
        <v>536.28385400000002</v>
      </c>
      <c r="C5" s="147">
        <v>565.92046800000003</v>
      </c>
      <c r="D5" s="147">
        <v>588.11148800000001</v>
      </c>
      <c r="E5" s="148">
        <v>658.10975199999996</v>
      </c>
      <c r="G5" s="175"/>
    </row>
    <row r="6" spans="1:7" ht="21.75" customHeight="1" x14ac:dyDescent="0.25">
      <c r="A6" s="48" t="s">
        <v>94</v>
      </c>
      <c r="B6" s="138">
        <v>100</v>
      </c>
      <c r="C6" s="138">
        <v>100</v>
      </c>
      <c r="D6" s="138">
        <v>100</v>
      </c>
      <c r="E6" s="138">
        <v>100</v>
      </c>
    </row>
    <row r="7" spans="1:7" ht="17.25" x14ac:dyDescent="0.25">
      <c r="A7" s="48" t="s">
        <v>69</v>
      </c>
      <c r="B7" s="149"/>
      <c r="C7" s="149"/>
      <c r="D7" s="149"/>
      <c r="E7" s="115"/>
    </row>
    <row r="8" spans="1:7" ht="17.25" x14ac:dyDescent="0.25">
      <c r="A8" s="46" t="s">
        <v>95</v>
      </c>
      <c r="B8" s="139">
        <v>4.2127503618634004</v>
      </c>
      <c r="C8" s="140">
        <v>4.60549873591071</v>
      </c>
      <c r="D8" s="140">
        <v>4.9448549455983404</v>
      </c>
      <c r="E8" s="141">
        <v>3.5799499898612699</v>
      </c>
    </row>
    <row r="9" spans="1:7" ht="17.25" x14ac:dyDescent="0.25">
      <c r="A9" s="46" t="s">
        <v>96</v>
      </c>
      <c r="B9" s="139">
        <v>44.802208607981001</v>
      </c>
      <c r="C9" s="140">
        <v>38.411805243276703</v>
      </c>
      <c r="D9" s="140">
        <v>39.1297012038643</v>
      </c>
      <c r="E9" s="141">
        <v>33.4447254931424</v>
      </c>
    </row>
    <row r="10" spans="1:7" ht="17.25" x14ac:dyDescent="0.25">
      <c r="A10" s="46" t="s">
        <v>97</v>
      </c>
      <c r="B10" s="139">
        <v>50.545738573363799</v>
      </c>
      <c r="C10" s="139">
        <v>56.061284569053598</v>
      </c>
      <c r="D10" s="139">
        <v>54.949153450306298</v>
      </c>
      <c r="E10" s="141">
        <v>62.015419883946599</v>
      </c>
    </row>
    <row r="11" spans="1:7" ht="17.25" x14ac:dyDescent="0.25">
      <c r="A11" s="46" t="s">
        <v>98</v>
      </c>
      <c r="B11" s="139">
        <v>0.53930245679184696</v>
      </c>
      <c r="C11" s="139">
        <v>0.92141145175897798</v>
      </c>
      <c r="D11" s="139">
        <v>0.97629040023105296</v>
      </c>
      <c r="E11" s="141">
        <v>0.95990463304971696</v>
      </c>
    </row>
    <row r="12" spans="1:7" ht="36" customHeight="1" x14ac:dyDescent="0.25">
      <c r="A12" s="48" t="s">
        <v>99</v>
      </c>
      <c r="B12" s="142">
        <v>13.1547112152202</v>
      </c>
      <c r="C12" s="143">
        <v>12.4406727256316</v>
      </c>
      <c r="D12" s="143">
        <v>12.2816694953497</v>
      </c>
      <c r="E12" s="144">
        <v>11.789278068114101</v>
      </c>
      <c r="F12" s="66"/>
    </row>
    <row r="13" spans="1:7" ht="22.5" customHeight="1" x14ac:dyDescent="0.25">
      <c r="A13" s="48" t="s">
        <v>100</v>
      </c>
      <c r="B13" s="145">
        <v>2850.7858286444002</v>
      </c>
      <c r="C13" s="145">
        <v>3454.8616963894701</v>
      </c>
      <c r="D13" s="145">
        <v>3307.6007693510701</v>
      </c>
      <c r="E13" s="146">
        <v>3562.3244359141499</v>
      </c>
    </row>
    <row r="15" spans="1:7" ht="33.75" customHeight="1" x14ac:dyDescent="0.25">
      <c r="A15" s="220" t="s">
        <v>84</v>
      </c>
      <c r="B15" s="220"/>
      <c r="C15" s="220"/>
      <c r="D15" s="220"/>
      <c r="E15" s="220"/>
    </row>
    <row r="16" spans="1:7" x14ac:dyDescent="0.25">
      <c r="D16" s="177"/>
    </row>
    <row r="17" spans="2:4" x14ac:dyDescent="0.25">
      <c r="B17" s="175"/>
      <c r="C17" s="175"/>
      <c r="D17" s="175"/>
    </row>
  </sheetData>
  <mergeCells count="3">
    <mergeCell ref="A2:E2"/>
    <mergeCell ref="A15:E15"/>
    <mergeCell ref="A1:E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պետ պարտք</vt:lpstr>
      <vt:lpstr>պետ պարտքի կառուցվածք</vt:lpstr>
      <vt:lpstr>պարտքի միջին տոկոսադրույք</vt:lpstr>
      <vt:lpstr>արտ վարկերի ստաց և սպասարկում</vt:lpstr>
      <vt:lpstr>պարտքի կառ ուղենիշ. ցուց.</vt:lpstr>
      <vt:lpstr>պակասուրդի ֆինանս. փոխ. միջոց.</vt:lpstr>
      <vt:lpstr>կառ. պարտքի գծով տոկոսավճարներ</vt:lpstr>
      <vt:lpstr>կառ. արտաքին պարտք</vt:lpstr>
      <vt:lpstr>պետ պարտատոմսեր</vt:lpstr>
    </vt:vector>
  </TitlesOfParts>
  <Company>parliament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Room116-2</cp:lastModifiedBy>
  <cp:lastPrinted>2019-05-23T11:57:21Z</cp:lastPrinted>
  <dcterms:created xsi:type="dcterms:W3CDTF">2016-03-11T11:20:21Z</dcterms:created>
  <dcterms:modified xsi:type="dcterms:W3CDTF">2019-10-23T06:40:54Z</dcterms:modified>
</cp:coreProperties>
</file>