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SDjanuary-Okt2022\"/>
    </mc:Choice>
  </mc:AlternateContent>
  <bookViews>
    <workbookView xWindow="0" yWindow="0" windowWidth="28800" windowHeight="11730"/>
  </bookViews>
  <sheets>
    <sheet name="պետ պարտք" sheetId="1" r:id="rId1"/>
    <sheet name="պետ պարտքի կառուցվածք" sheetId="2" r:id="rId2"/>
    <sheet name="պարտքի միջին տոկոսադրույք" sheetId="3" r:id="rId3"/>
    <sheet name="արտ վարկերի ստաց և սպասարկում" sheetId="4" r:id="rId4"/>
    <sheet name="պարտքի կառ ուղենիշ. ցուց." sheetId="5" r:id="rId5"/>
    <sheet name="պակասուրդի ֆինանս. փոխ. միջոց." sheetId="6" r:id="rId6"/>
    <sheet name="կառ. պարտքի գծով տոկոսավճարներ" sheetId="7" r:id="rId7"/>
    <sheet name="կառ. արտաքին պարտք" sheetId="9" r:id="rId8"/>
    <sheet name="պետ պարտատոմսեր" sheetId="8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6" l="1"/>
  <c r="H9" i="4" l="1"/>
  <c r="I8" i="4"/>
  <c r="H10" i="4"/>
  <c r="H8" i="4"/>
  <c r="G9" i="4"/>
  <c r="G10" i="4"/>
  <c r="G8" i="4"/>
  <c r="I9" i="4" l="1"/>
  <c r="I10" i="4"/>
  <c r="H16" i="2" l="1"/>
  <c r="G15" i="2"/>
  <c r="H43" i="1"/>
  <c r="H35" i="1"/>
  <c r="H20" i="1"/>
  <c r="G19" i="1"/>
  <c r="H12" i="1"/>
  <c r="H11" i="1"/>
  <c r="H9" i="1"/>
  <c r="H11" i="3" l="1"/>
  <c r="F11" i="3"/>
  <c r="G9" i="3"/>
  <c r="H6" i="3"/>
  <c r="G24" i="2"/>
  <c r="H15" i="2"/>
  <c r="H13" i="2"/>
  <c r="G13" i="2"/>
  <c r="F7" i="2"/>
  <c r="H41" i="1"/>
  <c r="H23" i="1"/>
  <c r="G23" i="1"/>
  <c r="G18" i="1"/>
  <c r="G15" i="1"/>
  <c r="H13" i="1"/>
  <c r="F12" i="1"/>
  <c r="G12" i="1"/>
  <c r="F5" i="1"/>
  <c r="H5" i="1"/>
  <c r="G5" i="1"/>
  <c r="F25" i="2" l="1"/>
  <c r="G11" i="2"/>
  <c r="G20" i="2"/>
  <c r="G19" i="2"/>
  <c r="H24" i="2" l="1"/>
  <c r="F24" i="2" l="1"/>
  <c r="H25" i="2"/>
  <c r="H10" i="3"/>
  <c r="H9" i="3" l="1"/>
  <c r="G32" i="1"/>
  <c r="G30" i="1"/>
  <c r="F6" i="3" l="1"/>
  <c r="G21" i="1" l="1"/>
  <c r="F21" i="1"/>
  <c r="H19" i="2" l="1"/>
  <c r="F14" i="1"/>
  <c r="F13" i="1"/>
  <c r="F37" i="1"/>
  <c r="H44" i="1"/>
  <c r="H7" i="3" l="1"/>
  <c r="H7" i="2"/>
  <c r="H8" i="2"/>
  <c r="H11" i="2"/>
  <c r="H14" i="2"/>
  <c r="H20" i="2"/>
  <c r="H21" i="2"/>
  <c r="H30" i="1"/>
  <c r="H32" i="1"/>
  <c r="H34" i="1"/>
  <c r="H36" i="1"/>
  <c r="H37" i="1"/>
  <c r="H38" i="1"/>
  <c r="H42" i="1"/>
  <c r="H46" i="1"/>
  <c r="H47" i="1"/>
  <c r="H28" i="1"/>
  <c r="H18" i="1"/>
  <c r="H19" i="1"/>
  <c r="H21" i="1"/>
  <c r="H14" i="1"/>
  <c r="H15" i="1"/>
  <c r="H7" i="1"/>
  <c r="F11" i="2" l="1"/>
  <c r="F10" i="3" l="1"/>
  <c r="G6" i="3" l="1"/>
  <c r="G7" i="2"/>
  <c r="G7" i="3" l="1"/>
  <c r="G10" i="3"/>
  <c r="G11" i="3"/>
  <c r="F7" i="3"/>
  <c r="F9" i="3"/>
  <c r="G14" i="2"/>
  <c r="G21" i="2"/>
  <c r="G25" i="2"/>
  <c r="G8" i="2"/>
  <c r="F20" i="2"/>
  <c r="F21" i="2"/>
  <c r="F19" i="2"/>
  <c r="F13" i="2"/>
  <c r="F14" i="2"/>
  <c r="F15" i="2"/>
  <c r="F8" i="2"/>
  <c r="G47" i="1"/>
  <c r="G46" i="1"/>
  <c r="G41" i="1"/>
  <c r="G42" i="1"/>
  <c r="G44" i="1"/>
  <c r="G35" i="1"/>
  <c r="G36" i="1"/>
  <c r="G37" i="1"/>
  <c r="G38" i="1"/>
  <c r="G34" i="1"/>
  <c r="G28" i="1"/>
  <c r="F47" i="1"/>
  <c r="F46" i="1"/>
  <c r="F41" i="1"/>
  <c r="F42" i="1"/>
  <c r="F44" i="1"/>
  <c r="F35" i="1"/>
  <c r="F36" i="1"/>
  <c r="F38" i="1"/>
  <c r="F34" i="1"/>
  <c r="F32" i="1"/>
  <c r="F30" i="1"/>
  <c r="F28" i="1"/>
  <c r="G13" i="1"/>
  <c r="G14" i="1"/>
  <c r="G11" i="1"/>
  <c r="G9" i="1"/>
  <c r="G7" i="1"/>
  <c r="F23" i="1"/>
  <c r="F18" i="1"/>
  <c r="F19" i="1"/>
  <c r="F15" i="1"/>
  <c r="F11" i="1"/>
  <c r="F9" i="1"/>
  <c r="F7" i="1"/>
</calcChain>
</file>

<file path=xl/sharedStrings.xml><?xml version="1.0" encoding="utf-8"?>
<sst xmlns="http://schemas.openxmlformats.org/spreadsheetml/2006/main" count="272" uniqueCount="150">
  <si>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</si>
  <si>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</si>
  <si>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</si>
  <si>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</si>
  <si>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</si>
  <si>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</si>
  <si>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</si>
  <si>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</si>
  <si>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</si>
  <si>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</si>
  <si>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</si>
  <si>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</si>
  <si>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</si>
  <si>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</si>
  <si>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</si>
  <si>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</si>
  <si>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</si>
  <si>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</si>
  <si>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</si>
  <si>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</si>
  <si>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</si>
  <si>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</si>
  <si>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</si>
  <si>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</si>
  <si>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</si>
  <si>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</si>
  <si>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</si>
  <si>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</si>
  <si>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</si>
  <si>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</si>
  <si>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</si>
  <si>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</si>
  <si>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</si>
  <si>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t xml:space="preserve">                                                                                   ՏԵՂԵԿԱՆՔ</t>
  </si>
  <si>
    <t xml:space="preserve">                  </t>
  </si>
  <si>
    <t>Տոկոսավճար</t>
  </si>
  <si>
    <t>Մայր գումարի մարում</t>
  </si>
  <si>
    <t>Վարկային միջոցների ստացում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</si>
  <si>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</si>
  <si>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</si>
  <si>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</si>
  <si>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</si>
  <si>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</si>
  <si>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</si>
  <si>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</si>
  <si>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</si>
  <si>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</si>
  <si>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       այդ թվում՝</t>
  </si>
  <si>
    <t xml:space="preserve">          որից`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</si>
  <si>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</si>
  <si>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</si>
  <si>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</si>
  <si>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8 – 11 տարի</t>
  </si>
  <si>
    <t>առավելագույնը 20%</t>
  </si>
  <si>
    <t>Տոկոսադրույքի ռիսկ</t>
  </si>
  <si>
    <t>Ֆիքսված տոկոսադրույքով պարտքի կշիռը ընդամենը պարտքի մեջ</t>
  </si>
  <si>
    <t>առնվազն 80%</t>
  </si>
  <si>
    <t>Փոխարժեքի ռիսկ</t>
  </si>
  <si>
    <t>ՏԵՂԵԿԱՆՔ</t>
  </si>
  <si>
    <t>Ներքին պարտքի կշիռը ընդամենը պարտքի մեջ</t>
  </si>
  <si>
    <t xml:space="preserve">     արտաքին երաշխիքների գծով</t>
  </si>
  <si>
    <t xml:space="preserve">     ներքին երաշխիքների գծով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</si>
  <si>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</si>
  <si>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</si>
  <si>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</si>
  <si>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</si>
  <si>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</si>
  <si>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</si>
  <si>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</si>
  <si>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</si>
  <si>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</si>
  <si>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</si>
  <si>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</si>
  <si>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</si>
  <si>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</si>
  <si>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</si>
  <si>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</si>
  <si>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</si>
  <si>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</si>
  <si>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</si>
  <si>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</si>
  <si>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</si>
  <si>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</si>
  <si>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</si>
  <si>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</si>
  <si>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</si>
  <si>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</si>
  <si>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</si>
  <si>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</si>
  <si>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</si>
  <si>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</si>
  <si>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</si>
  <si>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</si>
  <si>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</si>
  <si>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</si>
  <si>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</si>
  <si>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</si>
  <si>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</si>
  <si>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</si>
  <si>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</si>
  <si>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</si>
  <si>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</si>
  <si>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</si>
  <si>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</si>
  <si>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</si>
  <si>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</si>
  <si>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</si>
  <si>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</si>
  <si>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</si>
  <si>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 xml:space="preserve">Առաջիկա 365 օրվա ընթացքում մարման ենթակա ՀՀ կառավարության պարտքի տեսակարար կշիռը (պետական գանձապետական պարատոմսերի գծով), %  </t>
  </si>
  <si>
    <t>/մլրդ դրամ/</t>
  </si>
  <si>
    <t>ՀՀ կառավարության պարտքի մինչև մարումը մնացած միջին կշռված ժամկետը, տարի</t>
  </si>
  <si>
    <t>արտաքին երաշխիքներ</t>
  </si>
  <si>
    <t>առնվազն 25%</t>
  </si>
  <si>
    <t xml:space="preserve"> </t>
  </si>
  <si>
    <t>31.12.2021</t>
  </si>
  <si>
    <t xml:space="preserve">             2020-2022թթ.  Հայաստանի Հանրապետության կառավարության պարտքի միջին տոկոսադրույքի վերաբերյալ </t>
  </si>
  <si>
    <t>ուղենիշներն ըստ 2022-2024թթ. ռազմավարական ծրագրի</t>
  </si>
  <si>
    <t>01․10․2022-31․10․2022</t>
  </si>
  <si>
    <t>2020-2022թթ. Հայաստանի Հանրապետության պետական պարտքի վերաբերյալ (նոյեմբեր ամսվա վերջի դրությամբ)</t>
  </si>
  <si>
    <t>30.11.2020</t>
  </si>
  <si>
    <t>30.11.2021</t>
  </si>
  <si>
    <t>30.11.2022</t>
  </si>
  <si>
    <t xml:space="preserve">30.11.2022-ը 30.11․2020-ի նկատմամբ(%) </t>
  </si>
  <si>
    <t xml:space="preserve">30.11.2022-ը 30.11․2021-ի նկատմամբ(%) </t>
  </si>
  <si>
    <t xml:space="preserve">30.11․2022-ը 31.12.2021-ի նկատմամբ(%) </t>
  </si>
  <si>
    <t xml:space="preserve">  2020-2022թթ.  Հայաստանի Հանրապետության կառավարության պարտքի կառուցվածքի վերաբերյալ  (նոյեմբեր ամսվա վերջի դրությամբ)</t>
  </si>
  <si>
    <t xml:space="preserve">Տեսակարար կշռի փոփոխությունը` 30.11.2022-ին 30.11.2020-ի նկատմամբ(+/-) </t>
  </si>
  <si>
    <t xml:space="preserve">Տեսակարար կշռի փոփոխությունը 30.11.2022-ին 30.11.2021-ի նկատմամբ(+/-) </t>
  </si>
  <si>
    <t xml:space="preserve">Տեսակարար կշռի փոփոխությունը 30.11.2022-ին 31.12.2021-ի նկատմամբ(+/-) </t>
  </si>
  <si>
    <t xml:space="preserve">                                                                         (նեյեմբեր ամսվա վերջի դրությամբ)</t>
  </si>
  <si>
    <t xml:space="preserve"> 2020-2022թթ. հունվար-նոյեմբեր ամիսներին Հայաստանի Հանրապետության կառավարության արտաքին վարկերի սպասարկման և արտաքին վարկային միջոցների ստացման վերաբերյալ</t>
  </si>
  <si>
    <t>01․01․2020 - 30․11.2020</t>
  </si>
  <si>
    <t>01․01․2021 - 30․11․2021</t>
  </si>
  <si>
    <t>01․11․2022-30․11․2022</t>
  </si>
  <si>
    <t>01․01․2022 - 30․11.2022</t>
  </si>
  <si>
    <t xml:space="preserve">Փոփոխությունը 01.01.2022 - 30.11.2022-ին 01.01.2020-30.11.2020-ի նկատմամբ(%) </t>
  </si>
  <si>
    <t xml:space="preserve">Փոփոխությունը 01.01.2022 - 30.11.2022-ին 01.01.2021-30.11.2021-ի նկատմամբ(%) </t>
  </si>
  <si>
    <t xml:space="preserve">Փոփոխությունը 01.01.2022 - 30.11.2022-ին 01.01.2022-31.10.2022-ի նկատմամբ(%) </t>
  </si>
  <si>
    <t>30․11․2022</t>
  </si>
  <si>
    <t xml:space="preserve">ՀՀ Կառավարության պարտքի կառավարման 2022 -2024թթ. ռազմավարական ծրագրի ուղենշային ցուցանիշների վերաբերյալ (նոյեմբեր ամսվա վերջի դրությամբ) </t>
  </si>
  <si>
    <t>2020-2022թթ. հունվար-նոյեմբեր ամիսներին պետական բյուջեի պակասուրդի ֆինանսավորումը փոխառու միջոցների հաշվին</t>
  </si>
  <si>
    <t>01.01.2020-30.11.2020</t>
  </si>
  <si>
    <t>01.01.2021-30.11.2021</t>
  </si>
  <si>
    <t>01.01.2022-30.11․2022</t>
  </si>
  <si>
    <t>% (2022թ. հունվար-նոյեմբեր)</t>
  </si>
  <si>
    <t>2020-2022թթ. հուվար-նոյեմբեր ամիսներին ՀՀ պետական բյուջեից ՀՀ կառավարության պարտքի գծով վճարված տոկոսավճարներ</t>
  </si>
  <si>
    <t xml:space="preserve">2020-2022թթ. վարկային պայմանագրերով ձևավորված ՀՀ կառավարության արտաքին պարտքը (նոյեմբեր ամսվա վերջի դրությամբ) </t>
  </si>
  <si>
    <t xml:space="preserve"> 30.11.2022</t>
  </si>
  <si>
    <t>2020-2022թթ. շրջանառության մեջ գտնվող ՀՀ պետական պարտատոմսերը  (նոյեմբեր ամսվա վերջի դրությամբ)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</si>
</sst>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_-* #,##0.00\ _€_-;\-* #,##0.00\ _€_-;_-* &quot;-&quot;??\ _€_-;_-@_-"/>
    <numFmt numFmtId="165" formatCode="#,##0.0"/>
    <numFmt numFmtId="166" formatCode="#,##0.00;[Red]#,##0.00"/>
    <numFmt numFmtId="167" formatCode="0.0"/>
    <numFmt numFmtId="168" formatCode="0.00;[Red]0.00"/>
    <numFmt numFmtId="169" formatCode="0.00_ ;\-0.00\ "/>
    <numFmt numFmtId="170" formatCode="#,##0.00_ ;\-#,##0.00\ "/>
    <numFmt numFmtId="171" formatCode="#,##0.000;[Red]#,##0.000"/>
    <numFmt numFmtId="172" formatCode="0.00_);\(0.00\)"/>
    <numFmt numFmtId="173" formatCode="#,##0.0;[Red]#,##0.0"/>
    <numFmt numFmtId="174" formatCode="0.000_);\(0.000\)"/>
    <numFmt numFmtId="175" formatCode="#,##0.000_);\(#,##0.000\)"/>
    <numFmt numFmtId="176" formatCode="_(* #,##0.0_);_(* \(#,##0.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Calibri"/>
      <family val="2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color indexed="8"/>
      <name val="GHEA Grapalat"/>
      <family val="3"/>
    </font>
    <font>
      <i/>
      <sz val="10"/>
      <color indexed="8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  <font>
      <sz val="12"/>
      <color theme="1"/>
      <name val="Calibri"/>
      <family val="2"/>
      <scheme val="minor"/>
    </font>
    <font>
      <b/>
      <sz val="10"/>
      <name val="GHEA Grapalat"/>
      <family val="3"/>
    </font>
    <font>
      <i/>
      <sz val="11"/>
      <color theme="1"/>
      <name val="GHEA Grapalat"/>
      <family val="3"/>
    </font>
    <font>
      <i/>
      <sz val="11"/>
      <color indexed="8"/>
      <name val="GHEA Grapalat"/>
      <family val="3"/>
    </font>
    <font>
      <b/>
      <sz val="11"/>
      <color indexed="8"/>
      <name val="GHEA Grapalat"/>
      <family val="3"/>
    </font>
    <font>
      <i/>
      <sz val="10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56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4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top"/>
    </xf>
    <xf numFmtId="165" fontId="6" fillId="5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1" xfId="0" applyFont="1" applyBorder="1"/>
    <xf numFmtId="0" fontId="14" fillId="0" borderId="1" xfId="3" applyFont="1" applyBorder="1" applyAlignment="1">
      <alignment vertical="center" wrapText="1"/>
    </xf>
    <xf numFmtId="0" fontId="16" fillId="0" borderId="1" xfId="3" applyFont="1" applyBorder="1" applyAlignment="1">
      <alignment horizontal="left" vertical="center" wrapText="1" indent="15"/>
    </xf>
    <xf numFmtId="2" fontId="7" fillId="0" borderId="1" xfId="0" applyNumberFormat="1" applyFont="1" applyBorder="1" applyAlignment="1">
      <alignment horizontal="center" vertical="center" wrapText="1"/>
    </xf>
    <xf numFmtId="0" fontId="18" fillId="0" borderId="1" xfId="3" applyFont="1" applyBorder="1" applyAlignment="1">
      <alignment horizontal="left" vertical="center" wrapText="1" indent="2"/>
    </xf>
    <xf numFmtId="0" fontId="19" fillId="0" borderId="1" xfId="3" applyFont="1" applyBorder="1" applyAlignment="1">
      <alignment horizontal="left" vertical="center" wrapText="1" indent="3"/>
    </xf>
    <xf numFmtId="0" fontId="17" fillId="0" borderId="1" xfId="3" applyFont="1" applyBorder="1" applyAlignment="1">
      <alignment horizontal="left" vertical="center" wrapText="1" indent="7"/>
    </xf>
    <xf numFmtId="0" fontId="19" fillId="0" borderId="1" xfId="3" applyFont="1" applyBorder="1" applyAlignment="1">
      <alignment horizontal="left" vertical="center" indent="3"/>
    </xf>
    <xf numFmtId="0" fontId="16" fillId="0" borderId="1" xfId="3" applyFont="1" applyBorder="1" applyAlignment="1">
      <alignment horizontal="left" vertical="center" indent="11"/>
    </xf>
    <xf numFmtId="0" fontId="16" fillId="0" borderId="1" xfId="3" applyFont="1" applyBorder="1" applyAlignment="1">
      <alignment horizontal="left" vertical="center" indent="7"/>
    </xf>
    <xf numFmtId="0" fontId="20" fillId="0" borderId="0" xfId="3" applyFont="1" applyAlignment="1">
      <alignment vertical="center"/>
    </xf>
    <xf numFmtId="0" fontId="18" fillId="0" borderId="1" xfId="3" applyFont="1" applyBorder="1" applyAlignment="1">
      <alignment horizontal="left" vertical="center" wrapText="1"/>
    </xf>
    <xf numFmtId="0" fontId="19" fillId="0" borderId="1" xfId="3" applyFont="1" applyBorder="1" applyAlignment="1">
      <alignment horizontal="left" vertical="center" wrapText="1" indent="2"/>
    </xf>
    <xf numFmtId="0" fontId="17" fillId="0" borderId="1" xfId="3" applyFont="1" applyBorder="1" applyAlignment="1">
      <alignment horizontal="left" vertical="center" wrapText="1" indent="5"/>
    </xf>
    <xf numFmtId="0" fontId="16" fillId="0" borderId="1" xfId="3" applyFont="1" applyBorder="1" applyAlignment="1">
      <alignment horizontal="left" vertical="center" wrapText="1" indent="5"/>
    </xf>
    <xf numFmtId="0" fontId="16" fillId="0" borderId="1" xfId="3" applyFont="1" applyBorder="1" applyAlignment="1">
      <alignment horizontal="left" vertical="center" wrapText="1"/>
    </xf>
    <xf numFmtId="0" fontId="19" fillId="0" borderId="0" xfId="3" applyFont="1" applyAlignment="1">
      <alignment vertical="center" wrapText="1"/>
    </xf>
    <xf numFmtId="0" fontId="16" fillId="0" borderId="1" xfId="0" applyFont="1" applyBorder="1" applyAlignment="1">
      <alignment horizontal="left" vertical="center" wrapText="1" indent="4"/>
    </xf>
    <xf numFmtId="0" fontId="1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indent="2"/>
    </xf>
    <xf numFmtId="0" fontId="16" fillId="0" borderId="1" xfId="0" applyFont="1" applyBorder="1" applyAlignment="1">
      <alignment horizontal="left" vertical="center" indent="4"/>
    </xf>
    <xf numFmtId="2" fontId="7" fillId="0" borderId="0" xfId="0" applyNumberFormat="1" applyFont="1"/>
    <xf numFmtId="167" fontId="0" fillId="0" borderId="0" xfId="0" applyNumberFormat="1"/>
    <xf numFmtId="0" fontId="2" fillId="0" borderId="5" xfId="0" applyFont="1" applyBorder="1"/>
    <xf numFmtId="168" fontId="2" fillId="0" borderId="1" xfId="0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8" fontId="2" fillId="6" borderId="1" xfId="0" applyNumberFormat="1" applyFont="1" applyFill="1" applyBorder="1" applyAlignment="1">
      <alignment horizontal="center"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168" fontId="2" fillId="0" borderId="1" xfId="1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4" fontId="0" fillId="0" borderId="0" xfId="0" applyNumberFormat="1"/>
    <xf numFmtId="2" fontId="0" fillId="0" borderId="0" xfId="0" applyNumberFormat="1"/>
    <xf numFmtId="4" fontId="3" fillId="4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8" fontId="23" fillId="0" borderId="1" xfId="10" applyNumberFormat="1" applyFont="1" applyBorder="1" applyAlignment="1">
      <alignment horizontal="center" vertical="center" wrapText="1"/>
    </xf>
    <xf numFmtId="168" fontId="6" fillId="5" borderId="1" xfId="0" applyNumberFormat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/>
    </xf>
    <xf numFmtId="4" fontId="3" fillId="4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left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39" fontId="2" fillId="6" borderId="1" xfId="0" applyNumberFormat="1" applyFont="1" applyFill="1" applyBorder="1" applyAlignment="1">
      <alignment horizontal="center" vertical="center" wrapText="1"/>
    </xf>
    <xf numFmtId="168" fontId="9" fillId="0" borderId="1" xfId="1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vertical="top"/>
    </xf>
    <xf numFmtId="168" fontId="0" fillId="0" borderId="0" xfId="0" applyNumberFormat="1"/>
    <xf numFmtId="166" fontId="0" fillId="0" borderId="0" xfId="0" applyNumberFormat="1"/>
    <xf numFmtId="39" fontId="0" fillId="0" borderId="0" xfId="0" applyNumberFormat="1"/>
    <xf numFmtId="14" fontId="2" fillId="0" borderId="1" xfId="0" applyNumberFormat="1" applyFont="1" applyBorder="1" applyAlignment="1">
      <alignment horizontal="center" vertical="center" textRotation="90" wrapText="1"/>
    </xf>
    <xf numFmtId="14" fontId="7" fillId="0" borderId="1" xfId="0" applyNumberFormat="1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/>
    </xf>
    <xf numFmtId="171" fontId="2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2" fontId="22" fillId="0" borderId="1" xfId="3" applyNumberFormat="1" applyFont="1" applyBorder="1" applyAlignment="1">
      <alignment horizontal="center" vertical="center" wrapText="1"/>
    </xf>
    <xf numFmtId="2" fontId="21" fillId="0" borderId="1" xfId="4" applyNumberFormat="1" applyFont="1" applyBorder="1" applyAlignment="1">
      <alignment horizontal="center" vertical="center" wrapText="1"/>
    </xf>
    <xf numFmtId="2" fontId="21" fillId="6" borderId="1" xfId="4" applyNumberFormat="1" applyFont="1" applyFill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168" fontId="23" fillId="0" borderId="1" xfId="0" applyNumberFormat="1" applyFont="1" applyBorder="1" applyAlignment="1">
      <alignment horizontal="center" vertical="center" wrapText="1"/>
    </xf>
    <xf numFmtId="2" fontId="23" fillId="0" borderId="1" xfId="4" applyNumberFormat="1" applyFont="1" applyBorder="1" applyAlignment="1">
      <alignment horizontal="center" vertical="center" wrapText="1"/>
    </xf>
    <xf numFmtId="2" fontId="22" fillId="0" borderId="1" xfId="4" applyNumberFormat="1" applyFont="1" applyBorder="1" applyAlignment="1">
      <alignment horizontal="center" vertical="center" wrapText="1"/>
    </xf>
    <xf numFmtId="2" fontId="24" fillId="0" borderId="1" xfId="4" applyNumberFormat="1" applyFont="1" applyBorder="1" applyAlignment="1">
      <alignment horizontal="center" vertical="center" wrapText="1"/>
    </xf>
    <xf numFmtId="2" fontId="23" fillId="0" borderId="1" xfId="3" applyNumberFormat="1" applyFont="1" applyBorder="1" applyAlignment="1">
      <alignment horizontal="center" vertical="center" wrapText="1"/>
    </xf>
    <xf numFmtId="169" fontId="23" fillId="0" borderId="1" xfId="3" applyNumberFormat="1" applyFont="1" applyBorder="1" applyAlignment="1">
      <alignment horizontal="center" vertical="center" wrapText="1"/>
    </xf>
    <xf numFmtId="2" fontId="23" fillId="0" borderId="4" xfId="4" applyNumberFormat="1" applyFont="1" applyBorder="1" applyAlignment="1">
      <alignment horizontal="center" vertical="center" wrapText="1"/>
    </xf>
    <xf numFmtId="168" fontId="23" fillId="0" borderId="1" xfId="3" applyNumberFormat="1" applyFont="1" applyBorder="1" applyAlignment="1">
      <alignment horizontal="center" vertical="center" wrapText="1"/>
    </xf>
    <xf numFmtId="168" fontId="23" fillId="0" borderId="1" xfId="4" applyNumberFormat="1" applyFont="1" applyBorder="1" applyAlignment="1">
      <alignment horizontal="center" vertical="center" wrapText="1"/>
    </xf>
    <xf numFmtId="168" fontId="22" fillId="0" borderId="1" xfId="5" applyNumberFormat="1" applyFont="1" applyBorder="1" applyAlignment="1">
      <alignment horizontal="center" vertical="center" wrapText="1"/>
    </xf>
    <xf numFmtId="164" fontId="0" fillId="0" borderId="0" xfId="0" applyNumberFormat="1"/>
    <xf numFmtId="43" fontId="0" fillId="0" borderId="0" xfId="0" applyNumberFormat="1"/>
    <xf numFmtId="1" fontId="0" fillId="0" borderId="0" xfId="0" applyNumberFormat="1"/>
    <xf numFmtId="39" fontId="22" fillId="0" borderId="1" xfId="3" applyNumberFormat="1" applyFont="1" applyBorder="1" applyAlignment="1">
      <alignment horizontal="center" vertical="center" wrapText="1"/>
    </xf>
    <xf numFmtId="172" fontId="22" fillId="0" borderId="1" xfId="4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173" fontId="3" fillId="2" borderId="1" xfId="1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25" fillId="0" borderId="0" xfId="0" applyFont="1"/>
    <xf numFmtId="43" fontId="2" fillId="0" borderId="1" xfId="1" applyNumberFormat="1" applyFont="1" applyBorder="1" applyAlignment="1">
      <alignment horizontal="center" vertical="center" wrapText="1"/>
    </xf>
    <xf numFmtId="172" fontId="24" fillId="0" borderId="1" xfId="4" applyNumberFormat="1" applyFont="1" applyBorder="1" applyAlignment="1">
      <alignment horizontal="center" vertical="center" wrapText="1"/>
    </xf>
    <xf numFmtId="172" fontId="23" fillId="0" borderId="1" xfId="0" applyNumberFormat="1" applyFont="1" applyBorder="1" applyAlignment="1">
      <alignment horizontal="center" vertical="center" wrapText="1"/>
    </xf>
    <xf numFmtId="172" fontId="23" fillId="0" borderId="1" xfId="3" applyNumberFormat="1" applyFont="1" applyBorder="1" applyAlignment="1">
      <alignment horizontal="center" vertical="center" wrapText="1"/>
    </xf>
    <xf numFmtId="172" fontId="23" fillId="0" borderId="1" xfId="4" applyNumberFormat="1" applyFont="1" applyBorder="1" applyAlignment="1">
      <alignment horizontal="center" vertical="center" wrapText="1"/>
    </xf>
    <xf numFmtId="172" fontId="23" fillId="0" borderId="1" xfId="4" applyNumberFormat="1" applyFont="1" applyFill="1" applyBorder="1" applyAlignment="1">
      <alignment horizontal="center" vertical="center" wrapText="1"/>
    </xf>
    <xf numFmtId="172" fontId="24" fillId="0" borderId="1" xfId="4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2" fontId="22" fillId="0" borderId="1" xfId="10" applyNumberFormat="1" applyFont="1" applyFill="1" applyBorder="1" applyAlignment="1">
      <alignment horizontal="center" vertical="center" wrapText="1"/>
    </xf>
    <xf numFmtId="172" fontId="21" fillId="0" borderId="1" xfId="4" applyNumberFormat="1" applyFont="1" applyBorder="1" applyAlignment="1">
      <alignment horizontal="center" vertical="center" wrapText="1"/>
    </xf>
    <xf numFmtId="166" fontId="23" fillId="0" borderId="1" xfId="1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168" fontId="13" fillId="0" borderId="1" xfId="10" applyNumberFormat="1" applyFont="1" applyFill="1" applyBorder="1" applyAlignment="1">
      <alignment horizontal="center" vertical="center" wrapText="1"/>
    </xf>
    <xf numFmtId="168" fontId="23" fillId="0" borderId="1" xfId="10" applyNumberFormat="1" applyFont="1" applyFill="1" applyBorder="1" applyAlignment="1">
      <alignment horizontal="center" vertical="center" wrapText="1"/>
    </xf>
    <xf numFmtId="168" fontId="24" fillId="0" borderId="1" xfId="10" applyNumberFormat="1" applyFont="1" applyFill="1" applyBorder="1" applyAlignment="1">
      <alignment horizontal="center" vertical="center" wrapText="1"/>
    </xf>
    <xf numFmtId="168" fontId="22" fillId="5" borderId="1" xfId="1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left" vertical="center" wrapText="1"/>
    </xf>
    <xf numFmtId="168" fontId="3" fillId="5" borderId="1" xfId="0" applyNumberFormat="1" applyFont="1" applyFill="1" applyBorder="1" applyAlignment="1">
      <alignment horizontal="center" vertical="center" wrapText="1"/>
    </xf>
    <xf numFmtId="168" fontId="3" fillId="5" borderId="1" xfId="1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5" borderId="1" xfId="1" applyNumberFormat="1" applyFont="1" applyFill="1" applyBorder="1" applyAlignment="1">
      <alignment horizontal="center" vertical="center" wrapText="1"/>
    </xf>
    <xf numFmtId="168" fontId="6" fillId="5" borderId="1" xfId="10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2" fontId="9" fillId="0" borderId="1" xfId="10" applyNumberFormat="1" applyFont="1" applyBorder="1" applyAlignment="1">
      <alignment horizontal="center" vertical="center" wrapText="1"/>
    </xf>
    <xf numFmtId="172" fontId="2" fillId="0" borderId="1" xfId="1" applyNumberFormat="1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Border="1" applyAlignment="1">
      <alignment horizontal="center" vertical="center" wrapText="1"/>
    </xf>
    <xf numFmtId="168" fontId="26" fillId="2" borderId="1" xfId="10" applyNumberFormat="1" applyFont="1" applyFill="1" applyBorder="1" applyAlignment="1">
      <alignment horizontal="center" vertical="center" wrapText="1"/>
    </xf>
    <xf numFmtId="168" fontId="24" fillId="0" borderId="1" xfId="10" applyNumberFormat="1" applyFont="1" applyBorder="1" applyAlignment="1">
      <alignment horizontal="center" vertical="center" wrapText="1"/>
    </xf>
    <xf numFmtId="168" fontId="27" fillId="0" borderId="1" xfId="0" applyNumberFormat="1" applyFont="1" applyBorder="1" applyAlignment="1">
      <alignment horizontal="center" vertical="center" wrapText="1"/>
    </xf>
    <xf numFmtId="168" fontId="27" fillId="0" borderId="1" xfId="10" applyNumberFormat="1" applyFont="1" applyBorder="1" applyAlignment="1">
      <alignment horizontal="center" vertical="center" wrapText="1"/>
    </xf>
    <xf numFmtId="168" fontId="27" fillId="6" borderId="1" xfId="0" applyNumberFormat="1" applyFont="1" applyFill="1" applyBorder="1" applyAlignment="1">
      <alignment horizontal="center" vertical="center" wrapText="1"/>
    </xf>
    <xf numFmtId="168" fontId="28" fillId="0" borderId="1" xfId="10" applyNumberFormat="1" applyFont="1" applyBorder="1" applyAlignment="1">
      <alignment horizontal="center" vertical="center" wrapText="1"/>
    </xf>
    <xf numFmtId="2" fontId="24" fillId="0" borderId="1" xfId="4" applyNumberFormat="1" applyFont="1" applyFill="1" applyBorder="1" applyAlignment="1">
      <alignment horizontal="center" vertical="center" wrapText="1"/>
    </xf>
    <xf numFmtId="4" fontId="23" fillId="0" borderId="1" xfId="5" applyNumberFormat="1" applyFont="1" applyFill="1" applyBorder="1" applyAlignment="1">
      <alignment horizontal="center" vertical="center" wrapText="1"/>
    </xf>
    <xf numFmtId="2" fontId="23" fillId="0" borderId="1" xfId="5" applyNumberFormat="1" applyFont="1" applyFill="1" applyBorder="1" applyAlignment="1">
      <alignment horizontal="center" vertical="center" wrapText="1"/>
    </xf>
    <xf numFmtId="168" fontId="23" fillId="0" borderId="1" xfId="4" applyNumberFormat="1" applyFont="1" applyFill="1" applyBorder="1" applyAlignment="1">
      <alignment horizontal="center" vertical="center" wrapText="1"/>
    </xf>
    <xf numFmtId="168" fontId="24" fillId="0" borderId="1" xfId="4" applyNumberFormat="1" applyFont="1" applyFill="1" applyBorder="1" applyAlignment="1">
      <alignment horizontal="center" vertical="center" wrapText="1"/>
    </xf>
    <xf numFmtId="39" fontId="23" fillId="0" borderId="1" xfId="4" applyNumberFormat="1" applyFont="1" applyFill="1" applyBorder="1" applyAlignment="1">
      <alignment horizontal="center" vertical="center" wrapText="1"/>
    </xf>
    <xf numFmtId="2" fontId="21" fillId="0" borderId="1" xfId="3" applyNumberFormat="1" applyFont="1" applyBorder="1" applyAlignment="1">
      <alignment horizontal="center" vertical="center" wrapText="1"/>
    </xf>
    <xf numFmtId="169" fontId="21" fillId="0" borderId="1" xfId="3" applyNumberFormat="1" applyFont="1" applyBorder="1" applyAlignment="1">
      <alignment horizontal="center" vertical="center" wrapText="1"/>
    </xf>
    <xf numFmtId="168" fontId="22" fillId="0" borderId="1" xfId="3" applyNumberFormat="1" applyFont="1" applyBorder="1" applyAlignment="1">
      <alignment horizontal="center" vertical="center" wrapText="1"/>
    </xf>
    <xf numFmtId="168" fontId="22" fillId="0" borderId="1" xfId="4" applyNumberFormat="1" applyFont="1" applyBorder="1" applyAlignment="1">
      <alignment horizontal="center" vertical="center" wrapText="1"/>
    </xf>
    <xf numFmtId="168" fontId="24" fillId="0" borderId="1" xfId="3" applyNumberFormat="1" applyFont="1" applyBorder="1" applyAlignment="1">
      <alignment horizontal="center" vertical="center" wrapText="1"/>
    </xf>
    <xf numFmtId="168" fontId="23" fillId="0" borderId="4" xfId="4" applyNumberFormat="1" applyFont="1" applyBorder="1" applyAlignment="1">
      <alignment horizontal="center" vertical="center" wrapText="1"/>
    </xf>
    <xf numFmtId="168" fontId="24" fillId="0" borderId="1" xfId="4" applyNumberFormat="1" applyFont="1" applyBorder="1" applyAlignment="1">
      <alignment horizontal="center" vertical="center" wrapText="1"/>
    </xf>
    <xf numFmtId="168" fontId="23" fillId="0" borderId="1" xfId="5" applyNumberFormat="1" applyFont="1" applyFill="1" applyBorder="1" applyAlignment="1">
      <alignment horizontal="center" vertical="center" wrapText="1"/>
    </xf>
    <xf numFmtId="168" fontId="22" fillId="0" borderId="1" xfId="10" applyNumberFormat="1" applyFont="1" applyBorder="1" applyAlignment="1">
      <alignment horizontal="center" vertical="center" wrapText="1"/>
    </xf>
    <xf numFmtId="168" fontId="22" fillId="0" borderId="1" xfId="16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22" fillId="0" borderId="1" xfId="26" applyNumberFormat="1" applyFont="1" applyBorder="1" applyAlignment="1">
      <alignment horizontal="center" vertical="center" wrapText="1"/>
    </xf>
    <xf numFmtId="168" fontId="29" fillId="0" borderId="1" xfId="10" applyNumberFormat="1" applyFont="1" applyFill="1" applyBorder="1" applyAlignment="1">
      <alignment horizontal="center" vertical="center" wrapText="1"/>
    </xf>
    <xf numFmtId="168" fontId="23" fillId="0" borderId="1" xfId="2" applyNumberFormat="1" applyFont="1" applyBorder="1" applyAlignment="1">
      <alignment horizontal="center" vertical="center" wrapText="1"/>
    </xf>
    <xf numFmtId="168" fontId="23" fillId="0" borderId="1" xfId="5" applyNumberFormat="1" applyFont="1" applyBorder="1" applyAlignment="1">
      <alignment horizontal="center" vertical="center" wrapText="1"/>
    </xf>
    <xf numFmtId="168" fontId="22" fillId="0" borderId="1" xfId="6" applyNumberFormat="1" applyFont="1" applyBorder="1" applyAlignment="1">
      <alignment horizontal="center" vertical="center" wrapText="1"/>
    </xf>
    <xf numFmtId="168" fontId="22" fillId="6" borderId="1" xfId="1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3" fontId="17" fillId="0" borderId="1" xfId="10" applyNumberFormat="1" applyFont="1" applyFill="1" applyBorder="1" applyAlignment="1">
      <alignment horizontal="center" vertical="center" wrapText="1"/>
    </xf>
    <xf numFmtId="43" fontId="22" fillId="3" borderId="1" xfId="1" applyFont="1" applyFill="1" applyBorder="1" applyAlignment="1">
      <alignment horizontal="center" vertical="center" wrapText="1"/>
    </xf>
    <xf numFmtId="43" fontId="21" fillId="4" borderId="1" xfId="10" applyNumberFormat="1" applyFont="1" applyFill="1" applyBorder="1" applyAlignment="1">
      <alignment horizontal="center" vertical="center" wrapText="1"/>
    </xf>
    <xf numFmtId="43" fontId="22" fillId="2" borderId="1" xfId="10" applyNumberFormat="1" applyFont="1" applyFill="1" applyBorder="1" applyAlignment="1">
      <alignment horizontal="center" vertical="center" wrapText="1"/>
    </xf>
    <xf numFmtId="43" fontId="21" fillId="5" borderId="1" xfId="10" applyNumberFormat="1" applyFont="1" applyFill="1" applyBorder="1" applyAlignment="1">
      <alignment horizontal="center" vertical="center" wrapText="1"/>
    </xf>
    <xf numFmtId="166" fontId="21" fillId="5" borderId="1" xfId="10" applyNumberFormat="1" applyFont="1" applyFill="1" applyBorder="1" applyAlignment="1">
      <alignment horizontal="center" vertical="center" wrapText="1"/>
    </xf>
    <xf numFmtId="166" fontId="22" fillId="2" borderId="1" xfId="10" applyNumberFormat="1" applyFont="1" applyFill="1" applyBorder="1" applyAlignment="1">
      <alignment horizontal="center" vertical="center" wrapText="1"/>
    </xf>
    <xf numFmtId="166" fontId="17" fillId="0" borderId="1" xfId="10" applyNumberFormat="1" applyFont="1" applyFill="1" applyBorder="1" applyAlignment="1">
      <alignment horizontal="center" vertical="center" wrapText="1"/>
    </xf>
    <xf numFmtId="166" fontId="23" fillId="0" borderId="1" xfId="1" applyNumberFormat="1" applyFont="1" applyFill="1" applyBorder="1" applyAlignment="1">
      <alignment horizontal="center" vertical="center" wrapText="1"/>
    </xf>
    <xf numFmtId="166" fontId="22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72" fontId="24" fillId="0" borderId="6" xfId="4" applyNumberFormat="1" applyFont="1" applyFill="1" applyBorder="1" applyAlignment="1">
      <alignment horizontal="center" vertical="center"/>
    </xf>
    <xf numFmtId="172" fontId="23" fillId="0" borderId="8" xfId="5" applyNumberFormat="1" applyFont="1" applyFill="1" applyBorder="1" applyAlignment="1">
      <alignment horizontal="center" vertical="center"/>
    </xf>
    <xf numFmtId="172" fontId="23" fillId="0" borderId="4" xfId="4" applyNumberFormat="1" applyFont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center" vertical="center" wrapText="1"/>
    </xf>
    <xf numFmtId="176" fontId="13" fillId="0" borderId="3" xfId="4" applyNumberFormat="1" applyFont="1" applyFill="1" applyBorder="1" applyAlignment="1">
      <alignment vertical="center"/>
    </xf>
    <xf numFmtId="176" fontId="26" fillId="0" borderId="3" xfId="4" applyNumberFormat="1" applyFont="1" applyFill="1" applyBorder="1" applyAlignment="1">
      <alignment vertical="center"/>
    </xf>
    <xf numFmtId="176" fontId="26" fillId="0" borderId="3" xfId="10" applyNumberFormat="1" applyFont="1" applyFill="1" applyBorder="1" applyAlignment="1">
      <alignment vertical="center"/>
    </xf>
    <xf numFmtId="176" fontId="30" fillId="0" borderId="3" xfId="4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7" xfId="0" applyNumberFormat="1" applyFont="1" applyBorder="1"/>
    <xf numFmtId="4" fontId="2" fillId="0" borderId="1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3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8">
    <cellStyle name="Comma" xfId="1" builtinId="3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showWhiteSpace="0" view="pageLayout" zoomScale="106" zoomScalePageLayoutView="106" workbookViewId="0">
      <selection activeCell="B44" sqref="B44"/>
    </sheetView>
  </sheetViews>
  <sheetFormatPr defaultRowHeight="15" x14ac:dyDescent="0.25"/>
  <cols>
    <col min="1" max="1" width="61" customWidth="1"/>
    <col min="2" max="2" width="12.42578125" customWidth="1"/>
    <col min="3" max="3" width="12.85546875" customWidth="1"/>
    <col min="4" max="5" width="11.140625" customWidth="1"/>
    <col min="6" max="6" width="11.42578125" customWidth="1"/>
    <col min="7" max="7" width="11.140625" customWidth="1"/>
  </cols>
  <sheetData>
    <row r="1" spans="1:11" ht="21" customHeight="1" x14ac:dyDescent="0.25">
      <c r="A1" s="217" t="s">
        <v>58</v>
      </c>
      <c r="B1" s="217"/>
      <c r="C1" s="217"/>
      <c r="D1" s="217"/>
      <c r="E1" s="217"/>
      <c r="F1" s="217"/>
      <c r="G1" s="217"/>
      <c r="H1" s="217"/>
    </row>
    <row r="2" spans="1:11" ht="25.5" customHeight="1" x14ac:dyDescent="0.25">
      <c r="A2" s="216" t="s">
        <v>119</v>
      </c>
      <c r="B2" s="216"/>
      <c r="C2" s="216"/>
      <c r="D2" s="216"/>
      <c r="E2" s="216"/>
      <c r="F2" s="216"/>
      <c r="G2" s="216"/>
      <c r="H2" s="216"/>
    </row>
    <row r="3" spans="1:11" ht="12" customHeight="1" x14ac:dyDescent="0.3">
      <c r="A3" s="88" t="s">
        <v>46</v>
      </c>
      <c r="B3" s="88"/>
      <c r="C3" s="222" t="s">
        <v>110</v>
      </c>
      <c r="D3" s="222"/>
      <c r="E3" s="89"/>
      <c r="F3" s="89"/>
    </row>
    <row r="4" spans="1:11" ht="87.75" customHeight="1" x14ac:dyDescent="0.3">
      <c r="A4" s="92"/>
      <c r="B4" s="97" t="s">
        <v>120</v>
      </c>
      <c r="C4" s="97" t="s">
        <v>121</v>
      </c>
      <c r="D4" s="97" t="s">
        <v>115</v>
      </c>
      <c r="E4" s="97" t="s">
        <v>122</v>
      </c>
      <c r="F4" s="5" t="s">
        <v>123</v>
      </c>
      <c r="G4" s="5" t="s">
        <v>124</v>
      </c>
      <c r="H4" s="5" t="s">
        <v>125</v>
      </c>
    </row>
    <row r="5" spans="1:11" ht="16.5" x14ac:dyDescent="0.3">
      <c r="A5" s="11" t="s">
        <v>27</v>
      </c>
      <c r="B5" s="199">
        <v>4038.9689030080799</v>
      </c>
      <c r="C5" s="199">
        <v>4450.1255229179496</v>
      </c>
      <c r="D5" s="147">
        <v>4429.6000476873096</v>
      </c>
      <c r="E5" s="147">
        <v>4055.82954324502</v>
      </c>
      <c r="F5" s="147">
        <f>E5*100/B5</f>
        <v>100.41744912233374</v>
      </c>
      <c r="G5" s="147">
        <f>E5*100/C5</f>
        <v>91.139666114083226</v>
      </c>
      <c r="H5" s="148">
        <f>E5*100/D5</f>
        <v>91.561980756311513</v>
      </c>
      <c r="J5" s="58"/>
    </row>
    <row r="6" spans="1:11" ht="16.5" x14ac:dyDescent="0.3">
      <c r="A6" s="219" t="s">
        <v>26</v>
      </c>
      <c r="B6" s="220"/>
      <c r="C6" s="220"/>
      <c r="D6" s="220"/>
      <c r="E6" s="220"/>
      <c r="F6" s="220"/>
      <c r="G6" s="220"/>
      <c r="H6" s="221"/>
    </row>
    <row r="7" spans="1:11" ht="16.5" customHeight="1" x14ac:dyDescent="0.3">
      <c r="A7" s="6" t="s">
        <v>29</v>
      </c>
      <c r="B7" s="200">
        <v>3794.41452353676</v>
      </c>
      <c r="C7" s="200">
        <v>4223.58231050014</v>
      </c>
      <c r="D7" s="60">
        <v>4209.8379084366798</v>
      </c>
      <c r="E7" s="60">
        <v>3832.3475475026798</v>
      </c>
      <c r="F7" s="61">
        <f>E7*100/B7</f>
        <v>100.9997069042041</v>
      </c>
      <c r="G7" s="61">
        <f>E7*100/C7</f>
        <v>90.736897395729187</v>
      </c>
      <c r="H7" s="143">
        <f>E7*100/D7</f>
        <v>91.033137875035663</v>
      </c>
      <c r="J7" t="s">
        <v>114</v>
      </c>
    </row>
    <row r="8" spans="1:11" ht="17.25" customHeight="1" x14ac:dyDescent="0.3">
      <c r="A8" s="218" t="s">
        <v>3</v>
      </c>
      <c r="B8" s="218"/>
      <c r="C8" s="218"/>
      <c r="D8" s="218"/>
      <c r="E8" s="218"/>
      <c r="F8" s="218"/>
      <c r="G8" s="218"/>
      <c r="H8" s="105"/>
    </row>
    <row r="9" spans="1:11" ht="16.5" x14ac:dyDescent="0.3">
      <c r="A9" s="13" t="s">
        <v>2</v>
      </c>
      <c r="B9" s="201">
        <v>2807.1704712784799</v>
      </c>
      <c r="C9" s="201">
        <v>3004.7093358409602</v>
      </c>
      <c r="D9" s="54">
        <v>2972.3987466366798</v>
      </c>
      <c r="E9" s="54">
        <v>2231.9468052666198</v>
      </c>
      <c r="F9" s="54">
        <f>E9*100/B9</f>
        <v>79.508773268412014</v>
      </c>
      <c r="G9" s="54">
        <f>E9*100/C9</f>
        <v>74.281621141964493</v>
      </c>
      <c r="H9" s="106">
        <f>E9*100/D9</f>
        <v>75.089077728622584</v>
      </c>
      <c r="I9" s="58"/>
      <c r="J9" s="58"/>
      <c r="K9" s="57"/>
    </row>
    <row r="10" spans="1:11" ht="16.5" x14ac:dyDescent="0.3">
      <c r="A10" s="218" t="s">
        <v>1</v>
      </c>
      <c r="B10" s="218"/>
      <c r="C10" s="218"/>
      <c r="D10" s="218"/>
      <c r="E10" s="218"/>
      <c r="F10" s="218"/>
      <c r="G10" s="218"/>
      <c r="H10" s="105"/>
      <c r="K10" s="94"/>
    </row>
    <row r="11" spans="1:11" ht="18.75" customHeight="1" x14ac:dyDescent="0.3">
      <c r="A11" s="1" t="s">
        <v>42</v>
      </c>
      <c r="B11" s="146">
        <v>2337.9320765381599</v>
      </c>
      <c r="C11" s="146">
        <v>2175.8948204980602</v>
      </c>
      <c r="D11" s="136">
        <v>2151.5537234349599</v>
      </c>
      <c r="E11" s="64">
        <v>1678.2008698280099</v>
      </c>
      <c r="F11" s="53">
        <f>E11*100/B11</f>
        <v>71.781421140043051</v>
      </c>
      <c r="G11" s="53">
        <f>E11*100/C11</f>
        <v>77.12692975866689</v>
      </c>
      <c r="H11" s="104">
        <f>E11*100/D11</f>
        <v>77.999487140333116</v>
      </c>
    </row>
    <row r="12" spans="1:11" ht="33.75" customHeight="1" x14ac:dyDescent="0.3">
      <c r="A12" s="1" t="s">
        <v>44</v>
      </c>
      <c r="B12" s="146">
        <v>3.3220798117194201</v>
      </c>
      <c r="C12" s="146">
        <v>49.545518780821297</v>
      </c>
      <c r="D12" s="55">
        <v>53.945847000000001</v>
      </c>
      <c r="E12" s="55">
        <v>44.478120318943098</v>
      </c>
      <c r="F12" s="53">
        <f>E12*100/B12</f>
        <v>1338.8636890069902</v>
      </c>
      <c r="G12" s="53">
        <f>E12*100/C12</f>
        <v>89.772236548182548</v>
      </c>
      <c r="H12" s="104">
        <f>E12*100/D12</f>
        <v>82.449572659306099</v>
      </c>
      <c r="K12" s="95"/>
    </row>
    <row r="13" spans="1:11" ht="34.5" customHeight="1" x14ac:dyDescent="0.3">
      <c r="A13" s="1" t="s">
        <v>43</v>
      </c>
      <c r="B13" s="146">
        <v>461.67473493</v>
      </c>
      <c r="C13" s="146">
        <v>775.43061655999998</v>
      </c>
      <c r="D13" s="55">
        <v>763.10090620000005</v>
      </c>
      <c r="E13" s="55">
        <v>506.39606512</v>
      </c>
      <c r="F13" s="53">
        <f>E13*100/B13</f>
        <v>109.68676143752607</v>
      </c>
      <c r="G13" s="53">
        <f>E13*100/C13</f>
        <v>65.305141982463482</v>
      </c>
      <c r="H13" s="104">
        <f>E13*100/D13</f>
        <v>66.360301895288188</v>
      </c>
    </row>
    <row r="14" spans="1:11" ht="16.5" x14ac:dyDescent="0.3">
      <c r="A14" s="1" t="s">
        <v>112</v>
      </c>
      <c r="B14" s="146">
        <v>4.2415799985996001</v>
      </c>
      <c r="C14" s="146">
        <v>3.8383800020785999</v>
      </c>
      <c r="D14" s="51">
        <v>3.798270001728</v>
      </c>
      <c r="E14" s="51">
        <v>2.8717499996679998</v>
      </c>
      <c r="F14" s="53">
        <f>E14*100/B14</f>
        <v>67.704723254450855</v>
      </c>
      <c r="G14" s="53">
        <f>E14*100/C14</f>
        <v>74.81671950439663</v>
      </c>
      <c r="H14" s="105">
        <f t="shared" ref="H14:H21" si="0">E14*100/D14</f>
        <v>75.60678936361856</v>
      </c>
    </row>
    <row r="15" spans="1:11" ht="16.5" x14ac:dyDescent="0.3">
      <c r="A15" s="13" t="s">
        <v>6</v>
      </c>
      <c r="B15" s="202">
        <v>987.24405225828002</v>
      </c>
      <c r="C15" s="202">
        <v>1218.87297465918</v>
      </c>
      <c r="D15" s="63">
        <v>1237.4391618</v>
      </c>
      <c r="E15" s="63">
        <v>1600.4007422360601</v>
      </c>
      <c r="F15" s="63">
        <f>E15*100/B15</f>
        <v>162.10791430702565</v>
      </c>
      <c r="G15" s="63">
        <f>E15*100/C15</f>
        <v>131.30168405641797</v>
      </c>
      <c r="H15" s="106">
        <f t="shared" si="0"/>
        <v>129.33167073103539</v>
      </c>
    </row>
    <row r="16" spans="1:11" ht="16.5" x14ac:dyDescent="0.3">
      <c r="A16" s="218" t="s">
        <v>1</v>
      </c>
      <c r="B16" s="218"/>
      <c r="C16" s="218"/>
      <c r="D16" s="218"/>
      <c r="E16" s="218"/>
      <c r="F16" s="218"/>
      <c r="G16" s="218"/>
      <c r="H16" s="105"/>
      <c r="J16" s="58"/>
    </row>
    <row r="17" spans="1:11" ht="21" customHeight="1" x14ac:dyDescent="0.3">
      <c r="A17" s="1" t="s">
        <v>42</v>
      </c>
      <c r="B17" s="55" t="s">
        <v>24</v>
      </c>
      <c r="C17" s="55" t="s">
        <v>24</v>
      </c>
      <c r="D17" s="55"/>
      <c r="E17" s="55" t="s">
        <v>24</v>
      </c>
      <c r="F17" s="55" t="s">
        <v>24</v>
      </c>
      <c r="G17" s="55" t="s">
        <v>24</v>
      </c>
      <c r="H17" s="105" t="s">
        <v>24</v>
      </c>
      <c r="K17" s="94"/>
    </row>
    <row r="18" spans="1:11" ht="36.75" customHeight="1" x14ac:dyDescent="0.3">
      <c r="A18" s="1" t="s">
        <v>41</v>
      </c>
      <c r="B18" s="150">
        <v>940.70878718827998</v>
      </c>
      <c r="C18" s="150">
        <v>1139.50509121918</v>
      </c>
      <c r="D18" s="51">
        <v>1154.9406859999999</v>
      </c>
      <c r="E18" s="51">
        <v>1407.82861168106</v>
      </c>
      <c r="F18" s="55">
        <f>E18*100/B18</f>
        <v>149.65615617230196</v>
      </c>
      <c r="G18" s="55">
        <f>E18*100/C18</f>
        <v>123.54737355098564</v>
      </c>
      <c r="H18" s="104">
        <f t="shared" si="0"/>
        <v>121.89618295956889</v>
      </c>
      <c r="I18" s="94"/>
      <c r="J18" s="94"/>
    </row>
    <row r="19" spans="1:11" ht="36" customHeight="1" x14ac:dyDescent="0.3">
      <c r="A19" s="1" t="s">
        <v>39</v>
      </c>
      <c r="B19" s="150">
        <v>46.535265070000001</v>
      </c>
      <c r="C19" s="150">
        <v>74.824383440000005</v>
      </c>
      <c r="D19" s="51">
        <v>77.144093799999993</v>
      </c>
      <c r="E19" s="51">
        <v>185.06393488000001</v>
      </c>
      <c r="F19" s="55">
        <f>E19*100/B19</f>
        <v>397.68535668942741</v>
      </c>
      <c r="G19" s="55">
        <f>E19*100/C19</f>
        <v>247.33105222096302</v>
      </c>
      <c r="H19" s="104">
        <f t="shared" si="0"/>
        <v>239.89384768688544</v>
      </c>
    </row>
    <row r="20" spans="1:11" ht="16.5" x14ac:dyDescent="0.3">
      <c r="A20" s="1" t="s">
        <v>40</v>
      </c>
      <c r="B20" s="62" t="s">
        <v>24</v>
      </c>
      <c r="C20" s="51">
        <v>4.5434999999999999</v>
      </c>
      <c r="D20" s="51">
        <v>5.3543820000000002</v>
      </c>
      <c r="E20" s="51">
        <v>7.5081956749999996</v>
      </c>
      <c r="F20" s="55" t="s">
        <v>24</v>
      </c>
      <c r="G20" s="55" t="s">
        <v>24</v>
      </c>
      <c r="H20" s="104">
        <f t="shared" si="0"/>
        <v>140.2252524194202</v>
      </c>
      <c r="K20" s="58"/>
    </row>
    <row r="21" spans="1:11" ht="19.5" customHeight="1" x14ac:dyDescent="0.25">
      <c r="A21" s="153" t="s">
        <v>28</v>
      </c>
      <c r="B21" s="152">
        <v>244.554379471327</v>
      </c>
      <c r="C21" s="152">
        <v>226.54321241780801</v>
      </c>
      <c r="D21" s="154">
        <v>219.76213925062299</v>
      </c>
      <c r="E21" s="154">
        <v>223.48199574234201</v>
      </c>
      <c r="F21" s="155">
        <f>E21*100/B21</f>
        <v>91.383354583737628</v>
      </c>
      <c r="G21" s="155">
        <f>E21*100/C21</f>
        <v>98.648727259230228</v>
      </c>
      <c r="H21" s="156">
        <f t="shared" si="0"/>
        <v>101.69267395394108</v>
      </c>
      <c r="I21" s="58"/>
      <c r="J21" s="58"/>
    </row>
    <row r="22" spans="1:11" ht="16.5" x14ac:dyDescent="0.3">
      <c r="A22" s="218" t="s">
        <v>30</v>
      </c>
      <c r="B22" s="218"/>
      <c r="C22" s="218"/>
      <c r="D22" s="218"/>
      <c r="E22" s="218"/>
      <c r="F22" s="218"/>
      <c r="G22" s="218"/>
      <c r="H22" s="105"/>
    </row>
    <row r="23" spans="1:11" ht="18" customHeight="1" x14ac:dyDescent="0.3">
      <c r="A23" s="4" t="s">
        <v>38</v>
      </c>
      <c r="B23" s="197">
        <v>63.481200746052103</v>
      </c>
      <c r="C23" s="204">
        <v>52.072324092123999</v>
      </c>
      <c r="D23" s="53">
        <v>48.695084318070201</v>
      </c>
      <c r="E23" s="53">
        <v>35.660762973475201</v>
      </c>
      <c r="F23" s="53">
        <f>E23*100/B23</f>
        <v>56.175312619134644</v>
      </c>
      <c r="G23" s="53">
        <f>E23*100/C23</f>
        <v>68.483140699435253</v>
      </c>
      <c r="H23" s="105">
        <f>E23*100/D23</f>
        <v>73.232777954636163</v>
      </c>
    </row>
    <row r="24" spans="1:11" ht="28.5" customHeight="1" x14ac:dyDescent="0.25">
      <c r="A24" s="235" t="s">
        <v>4</v>
      </c>
      <c r="B24" s="235"/>
      <c r="C24" s="235"/>
      <c r="D24" s="235"/>
      <c r="E24" s="235"/>
      <c r="F24" s="235"/>
      <c r="G24" s="235"/>
      <c r="H24" s="235"/>
    </row>
    <row r="26" spans="1:11" ht="14.25" customHeight="1" x14ac:dyDescent="0.3">
      <c r="A26" s="50" t="s">
        <v>50</v>
      </c>
      <c r="B26" s="50"/>
    </row>
    <row r="27" spans="1:11" ht="89.25" customHeight="1" x14ac:dyDescent="0.3">
      <c r="A27" s="101"/>
      <c r="B27" s="97" t="s">
        <v>120</v>
      </c>
      <c r="C27" s="97" t="s">
        <v>121</v>
      </c>
      <c r="D27" s="97" t="s">
        <v>115</v>
      </c>
      <c r="E27" s="97" t="s">
        <v>122</v>
      </c>
      <c r="F27" s="5" t="s">
        <v>123</v>
      </c>
      <c r="G27" s="5" t="s">
        <v>124</v>
      </c>
      <c r="H27" s="5" t="s">
        <v>125</v>
      </c>
    </row>
    <row r="28" spans="1:11" ht="16.5" x14ac:dyDescent="0.3">
      <c r="A28" s="65" t="s">
        <v>27</v>
      </c>
      <c r="B28" s="199">
        <v>7947.4408276265403</v>
      </c>
      <c r="C28" s="199">
        <v>9159.2753528134708</v>
      </c>
      <c r="D28" s="66">
        <v>9225.6426202509792</v>
      </c>
      <c r="E28" s="211">
        <v>10264.8044726792</v>
      </c>
      <c r="F28" s="59">
        <f>E28*100/B28</f>
        <v>129.15861464481929</v>
      </c>
      <c r="G28" s="59">
        <f>E28*100/C28</f>
        <v>112.07005005615582</v>
      </c>
      <c r="H28" s="107">
        <f>E28*100/D28</f>
        <v>111.26384247908305</v>
      </c>
      <c r="J28" s="58"/>
    </row>
    <row r="29" spans="1:11" ht="16.5" x14ac:dyDescent="0.3">
      <c r="A29" s="231" t="s">
        <v>26</v>
      </c>
      <c r="B29" s="232"/>
      <c r="C29" s="232"/>
      <c r="D29" s="232"/>
      <c r="E29" s="232"/>
      <c r="F29" s="232"/>
      <c r="G29" s="233"/>
      <c r="H29" s="105"/>
    </row>
    <row r="30" spans="1:11" ht="16.5" x14ac:dyDescent="0.3">
      <c r="A30" s="67" t="s">
        <v>0</v>
      </c>
      <c r="B30" s="203">
        <v>7466.2334931165396</v>
      </c>
      <c r="C30" s="203">
        <v>8693.0027384434707</v>
      </c>
      <c r="D30" s="60">
        <v>8767.9383272309806</v>
      </c>
      <c r="E30" s="60">
        <v>9699.1990977492296</v>
      </c>
      <c r="F30" s="61">
        <f>E30*100/B30</f>
        <v>129.90752441229387</v>
      </c>
      <c r="G30" s="61">
        <f>E30*100/C30</f>
        <v>111.57478479623629</v>
      </c>
      <c r="H30" s="107">
        <f t="shared" ref="H30:H47" si="1">E30*100/D30</f>
        <v>110.62120575855319</v>
      </c>
    </row>
    <row r="31" spans="1:11" ht="16.5" x14ac:dyDescent="0.3">
      <c r="A31" s="102" t="s">
        <v>47</v>
      </c>
      <c r="B31" s="76"/>
      <c r="C31" s="68"/>
      <c r="D31" s="68"/>
      <c r="E31" s="68"/>
      <c r="F31" s="69"/>
      <c r="G31" s="69"/>
      <c r="H31" s="105"/>
    </row>
    <row r="32" spans="1:11" ht="16.5" x14ac:dyDescent="0.3">
      <c r="A32" s="70" t="s">
        <v>2</v>
      </c>
      <c r="B32" s="201">
        <v>5523.6427289476296</v>
      </c>
      <c r="C32" s="201">
        <v>6184.3109863766504</v>
      </c>
      <c r="D32" s="71">
        <v>6190.6917703933896</v>
      </c>
      <c r="E32" s="71">
        <v>5648.7821554631901</v>
      </c>
      <c r="F32" s="72">
        <f>E32*100/B32</f>
        <v>102.26552354408705</v>
      </c>
      <c r="G32" s="72">
        <f>E32*100/C32</f>
        <v>91.340525531572226</v>
      </c>
      <c r="H32" s="106">
        <f t="shared" si="1"/>
        <v>91.246380291103335</v>
      </c>
      <c r="J32" s="58"/>
    </row>
    <row r="33" spans="1:11" ht="16.5" x14ac:dyDescent="0.3">
      <c r="A33" s="228" t="s">
        <v>47</v>
      </c>
      <c r="B33" s="229"/>
      <c r="C33" s="229"/>
      <c r="D33" s="229"/>
      <c r="E33" s="229"/>
      <c r="F33" s="229"/>
      <c r="G33" s="230"/>
      <c r="H33" s="105"/>
    </row>
    <row r="34" spans="1:11" ht="17.25" customHeight="1" x14ac:dyDescent="0.25">
      <c r="A34" s="102" t="s">
        <v>42</v>
      </c>
      <c r="B34" s="146">
        <v>4600.3267872300003</v>
      </c>
      <c r="C34" s="146">
        <v>4478.4399219899997</v>
      </c>
      <c r="D34" s="73">
        <v>4481.0966039799996</v>
      </c>
      <c r="E34" s="73">
        <v>4247.3194721299997</v>
      </c>
      <c r="F34" s="74">
        <f>E34*100/B34</f>
        <v>92.326473065350271</v>
      </c>
      <c r="G34" s="74">
        <f>E34*100/C34</f>
        <v>94.839264255278849</v>
      </c>
      <c r="H34" s="104">
        <f t="shared" si="1"/>
        <v>94.783037445736724</v>
      </c>
    </row>
    <row r="35" spans="1:11" ht="32.25" customHeight="1" x14ac:dyDescent="0.25">
      <c r="A35" s="102" t="s">
        <v>44</v>
      </c>
      <c r="B35" s="146">
        <v>6.5368249576344803</v>
      </c>
      <c r="C35" s="146">
        <v>101.974887376654</v>
      </c>
      <c r="D35" s="73">
        <v>112.35441121339601</v>
      </c>
      <c r="E35" s="73">
        <v>112.568638183193</v>
      </c>
      <c r="F35" s="74">
        <f>E35*100/B35</f>
        <v>1722.0690306495353</v>
      </c>
      <c r="G35" s="74">
        <f>E35*100/C35</f>
        <v>110.38858789557665</v>
      </c>
      <c r="H35" s="104">
        <f t="shared" si="1"/>
        <v>100.19067072443654</v>
      </c>
    </row>
    <row r="36" spans="1:11" ht="30.75" customHeight="1" x14ac:dyDescent="0.25">
      <c r="A36" s="102" t="s">
        <v>45</v>
      </c>
      <c r="B36" s="146">
        <v>908.43299999999999</v>
      </c>
      <c r="C36" s="146">
        <v>1595.9960000000001</v>
      </c>
      <c r="D36" s="73">
        <v>1589.33</v>
      </c>
      <c r="E36" s="73">
        <v>1281.626</v>
      </c>
      <c r="F36" s="74">
        <f>E36*100/B36</f>
        <v>141.08096029096257</v>
      </c>
      <c r="G36" s="74">
        <f>E36*100/C36</f>
        <v>80.302582211985481</v>
      </c>
      <c r="H36" s="104">
        <f t="shared" si="1"/>
        <v>80.639388924892884</v>
      </c>
      <c r="K36" s="58"/>
    </row>
    <row r="37" spans="1:11" ht="16.5" x14ac:dyDescent="0.3">
      <c r="A37" s="102" t="s">
        <v>112</v>
      </c>
      <c r="B37" s="146">
        <v>8.3461167599999992</v>
      </c>
      <c r="C37" s="146">
        <v>7.9001770100000002</v>
      </c>
      <c r="D37" s="73">
        <v>7.9107551999999997</v>
      </c>
      <c r="E37" s="73">
        <v>7.2680451499999998</v>
      </c>
      <c r="F37" s="76">
        <f>E37*100/B37</f>
        <v>87.082955570825263</v>
      </c>
      <c r="G37" s="74">
        <f>E37*100/C37</f>
        <v>91.998510170090483</v>
      </c>
      <c r="H37" s="105">
        <f t="shared" si="1"/>
        <v>91.875490597914094</v>
      </c>
    </row>
    <row r="38" spans="1:11" ht="16.5" x14ac:dyDescent="0.3">
      <c r="A38" s="70" t="s">
        <v>6</v>
      </c>
      <c r="B38" s="202">
        <v>1942.59076416891</v>
      </c>
      <c r="C38" s="202">
        <v>2508.6917520668098</v>
      </c>
      <c r="D38" s="71">
        <v>2577.2465568375901</v>
      </c>
      <c r="E38" s="71">
        <v>4050.41694228604</v>
      </c>
      <c r="F38" s="72">
        <f>E38*100/B38</f>
        <v>208.50593017304456</v>
      </c>
      <c r="G38" s="72">
        <f>E38*100/C38</f>
        <v>161.45534575736798</v>
      </c>
      <c r="H38" s="106">
        <f t="shared" si="1"/>
        <v>157.16063065600147</v>
      </c>
    </row>
    <row r="39" spans="1:11" ht="16.5" x14ac:dyDescent="0.3">
      <c r="A39" s="234" t="s">
        <v>3</v>
      </c>
      <c r="B39" s="234"/>
      <c r="C39" s="234"/>
      <c r="D39" s="234"/>
      <c r="E39" s="234"/>
      <c r="F39" s="234"/>
      <c r="G39" s="234"/>
      <c r="H39" s="105"/>
      <c r="J39" s="57"/>
    </row>
    <row r="40" spans="1:11" ht="18" customHeight="1" x14ac:dyDescent="0.3">
      <c r="A40" s="102" t="s">
        <v>42</v>
      </c>
      <c r="B40" s="68" t="s">
        <v>24</v>
      </c>
      <c r="C40" s="68" t="s">
        <v>24</v>
      </c>
      <c r="D40" s="68" t="s">
        <v>24</v>
      </c>
      <c r="E40" s="68" t="s">
        <v>24</v>
      </c>
      <c r="F40" s="68" t="s">
        <v>24</v>
      </c>
      <c r="G40" s="75" t="s">
        <v>24</v>
      </c>
      <c r="H40" s="105" t="s">
        <v>24</v>
      </c>
    </row>
    <row r="41" spans="1:11" ht="32.25" customHeight="1" x14ac:dyDescent="0.25">
      <c r="A41" s="91" t="s">
        <v>41</v>
      </c>
      <c r="B41" s="205">
        <v>1851.02376416891</v>
      </c>
      <c r="C41" s="205">
        <v>2345.33629279871</v>
      </c>
      <c r="D41" s="75">
        <v>2405.42484691965</v>
      </c>
      <c r="E41" s="75">
        <v>3563.0406248255199</v>
      </c>
      <c r="F41" s="75">
        <f>E41*100/B41</f>
        <v>192.49026910388085</v>
      </c>
      <c r="G41" s="75">
        <f>E41*100/C41</f>
        <v>151.92024426372188</v>
      </c>
      <c r="H41" s="104">
        <f>E41*100/D41</f>
        <v>148.12521078712123</v>
      </c>
    </row>
    <row r="42" spans="1:11" ht="33" customHeight="1" x14ac:dyDescent="0.25">
      <c r="A42" s="91" t="s">
        <v>39</v>
      </c>
      <c r="B42" s="150">
        <v>91.566999999999993</v>
      </c>
      <c r="C42" s="150">
        <v>154.00399999999999</v>
      </c>
      <c r="D42" s="75">
        <v>160.66999999999999</v>
      </c>
      <c r="E42" s="75">
        <v>468.37400000000002</v>
      </c>
      <c r="F42" s="75">
        <f>E42*100/B42</f>
        <v>511.50960498869688</v>
      </c>
      <c r="G42" s="75">
        <f>E42*100/C42</f>
        <v>304.13106153086937</v>
      </c>
      <c r="H42" s="104">
        <f t="shared" si="1"/>
        <v>291.51303914856544</v>
      </c>
      <c r="J42" s="57"/>
    </row>
    <row r="43" spans="1:11" ht="16.5" x14ac:dyDescent="0.25">
      <c r="A43" s="91" t="s">
        <v>40</v>
      </c>
      <c r="B43" s="62" t="s">
        <v>24</v>
      </c>
      <c r="C43" s="55">
        <v>9.3514592681019195</v>
      </c>
      <c r="D43" s="75">
        <v>11.1517099179406</v>
      </c>
      <c r="E43" s="75">
        <v>19.002317460518299</v>
      </c>
      <c r="F43" s="75" t="s">
        <v>24</v>
      </c>
      <c r="G43" s="75" t="s">
        <v>24</v>
      </c>
      <c r="H43" s="104">
        <f t="shared" si="1"/>
        <v>170.39824027298118</v>
      </c>
    </row>
    <row r="44" spans="1:11" ht="21.75" customHeight="1" x14ac:dyDescent="0.25">
      <c r="A44" s="157" t="s">
        <v>28</v>
      </c>
      <c r="B44" s="152">
        <v>481.20733451000001</v>
      </c>
      <c r="C44" s="152">
        <v>466.27261436999999</v>
      </c>
      <c r="D44" s="157">
        <v>457.70429302000002</v>
      </c>
      <c r="E44" s="157">
        <v>565.60537493000004</v>
      </c>
      <c r="F44" s="158">
        <f>E44*100/B44</f>
        <v>117.53881006529964</v>
      </c>
      <c r="G44" s="158">
        <f>E44*100/C44</f>
        <v>121.30358024440544</v>
      </c>
      <c r="H44" s="156">
        <f>E44*100/D44</f>
        <v>123.57440897004764</v>
      </c>
      <c r="J44" s="58"/>
    </row>
    <row r="45" spans="1:11" ht="16.5" x14ac:dyDescent="0.3">
      <c r="A45" s="225" t="s">
        <v>48</v>
      </c>
      <c r="B45" s="226"/>
      <c r="C45" s="226"/>
      <c r="D45" s="226"/>
      <c r="E45" s="226"/>
      <c r="F45" s="226"/>
      <c r="G45" s="227"/>
      <c r="H45" s="105"/>
    </row>
    <row r="46" spans="1:11" ht="33" customHeight="1" x14ac:dyDescent="0.25">
      <c r="A46" s="68" t="s">
        <v>38</v>
      </c>
      <c r="B46" s="150">
        <v>124.91135701</v>
      </c>
      <c r="C46" s="150">
        <v>107.1755734</v>
      </c>
      <c r="D46" s="75">
        <v>101.41851192999999</v>
      </c>
      <c r="E46" s="75">
        <v>90.252993959999998</v>
      </c>
      <c r="F46" s="75">
        <f>E46*100/B46</f>
        <v>72.253633392818429</v>
      </c>
      <c r="G46" s="75">
        <f>E46*100/C46</f>
        <v>84.210413900150868</v>
      </c>
      <c r="H46" s="104">
        <f t="shared" si="1"/>
        <v>88.990650959554074</v>
      </c>
    </row>
    <row r="47" spans="1:11" ht="32.25" customHeight="1" x14ac:dyDescent="0.25">
      <c r="A47" s="70" t="s">
        <v>25</v>
      </c>
      <c r="B47" s="159">
        <v>508.21</v>
      </c>
      <c r="C47" s="159">
        <v>485.86</v>
      </c>
      <c r="D47" s="72">
        <v>480.14</v>
      </c>
      <c r="E47" s="72">
        <v>395.12</v>
      </c>
      <c r="F47" s="71">
        <f>E47*100/B47</f>
        <v>77.747387890832528</v>
      </c>
      <c r="G47" s="71">
        <f>E47*100/C47</f>
        <v>81.323838142674845</v>
      </c>
      <c r="H47" s="108">
        <f t="shared" si="1"/>
        <v>82.292664639480151</v>
      </c>
    </row>
    <row r="48" spans="1:11" ht="25.5" customHeight="1" x14ac:dyDescent="0.25">
      <c r="A48" s="223" t="s">
        <v>80</v>
      </c>
      <c r="B48" s="224"/>
      <c r="C48" s="224"/>
      <c r="D48" s="223"/>
      <c r="E48" s="223"/>
      <c r="F48" s="223"/>
      <c r="G48" s="223"/>
    </row>
  </sheetData>
  <mergeCells count="14">
    <mergeCell ref="A48:G48"/>
    <mergeCell ref="A45:G45"/>
    <mergeCell ref="A22:G22"/>
    <mergeCell ref="A33:G33"/>
    <mergeCell ref="A29:G29"/>
    <mergeCell ref="A39:G39"/>
    <mergeCell ref="A24:H24"/>
    <mergeCell ref="A2:H2"/>
    <mergeCell ref="A1:H1"/>
    <mergeCell ref="A10:G10"/>
    <mergeCell ref="A16:G16"/>
    <mergeCell ref="A8:G8"/>
    <mergeCell ref="A6:H6"/>
    <mergeCell ref="C3:D3"/>
  </mergeCells>
  <pageMargins left="0.27083333333333331" right="6.25E-2" top="8.3333333333333329E-2" bottom="7.2916666666666671E-2" header="0.2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showRuler="0" view="pageLayout" zoomScale="118" zoomScalePageLayoutView="118" workbookViewId="0">
      <selection activeCell="A26" sqref="A26:H26"/>
    </sheetView>
  </sheetViews>
  <sheetFormatPr defaultRowHeight="15" x14ac:dyDescent="0.25"/>
  <cols>
    <col min="1" max="1" width="51.85546875" customWidth="1"/>
    <col min="2" max="2" width="12.140625" customWidth="1"/>
    <col min="3" max="4" width="11.5703125" customWidth="1"/>
    <col min="5" max="5" width="11.140625" customWidth="1"/>
    <col min="6" max="6" width="14.7109375" customWidth="1"/>
    <col min="7" max="7" width="15" customWidth="1"/>
    <col min="8" max="8" width="14.42578125" customWidth="1"/>
  </cols>
  <sheetData>
    <row r="1" spans="1:10" ht="19.5" customHeight="1" x14ac:dyDescent="0.3">
      <c r="A1" s="132" t="s">
        <v>33</v>
      </c>
      <c r="B1" s="132"/>
      <c r="C1" s="132"/>
      <c r="D1" s="132"/>
      <c r="E1" s="132"/>
      <c r="F1" s="132"/>
      <c r="G1" s="132"/>
      <c r="H1" s="132"/>
    </row>
    <row r="2" spans="1:10" ht="33.75" customHeight="1" x14ac:dyDescent="0.25">
      <c r="A2" s="236" t="s">
        <v>126</v>
      </c>
      <c r="B2" s="236"/>
      <c r="C2" s="236"/>
      <c r="D2" s="236"/>
      <c r="E2" s="236"/>
      <c r="F2" s="236"/>
      <c r="G2" s="236"/>
      <c r="H2" s="236"/>
    </row>
    <row r="3" spans="1:10" ht="124.5" customHeight="1" x14ac:dyDescent="0.3">
      <c r="A3" s="103"/>
      <c r="B3" s="97" t="s">
        <v>120</v>
      </c>
      <c r="C3" s="97" t="s">
        <v>121</v>
      </c>
      <c r="D3" s="97" t="s">
        <v>115</v>
      </c>
      <c r="E3" s="97" t="s">
        <v>122</v>
      </c>
      <c r="F3" s="5" t="s">
        <v>127</v>
      </c>
      <c r="G3" s="5" t="s">
        <v>128</v>
      </c>
      <c r="H3" s="5" t="s">
        <v>129</v>
      </c>
    </row>
    <row r="4" spans="1:10" ht="20.25" customHeight="1" x14ac:dyDescent="0.25">
      <c r="A4" s="8" t="s">
        <v>5</v>
      </c>
      <c r="B4" s="198">
        <v>3794.41452353676</v>
      </c>
      <c r="C4" s="198">
        <v>4223.58231050014</v>
      </c>
      <c r="D4" s="77">
        <v>4209.8379084366798</v>
      </c>
      <c r="E4" s="77">
        <v>3832.3475475026798</v>
      </c>
      <c r="F4" s="77"/>
      <c r="G4" s="77"/>
      <c r="H4" s="134"/>
      <c r="J4" s="95"/>
    </row>
    <row r="5" spans="1:10" ht="16.5" x14ac:dyDescent="0.3">
      <c r="A5" s="9" t="s">
        <v>31</v>
      </c>
      <c r="B5" s="160">
        <v>100</v>
      </c>
      <c r="C5" s="160">
        <v>100</v>
      </c>
      <c r="D5" s="133">
        <v>100</v>
      </c>
      <c r="E5" s="133">
        <v>100</v>
      </c>
      <c r="F5" s="78"/>
      <c r="G5" s="78"/>
      <c r="H5" s="111"/>
    </row>
    <row r="6" spans="1:10" ht="16.5" x14ac:dyDescent="0.3">
      <c r="A6" s="2" t="s">
        <v>1</v>
      </c>
      <c r="B6" s="161"/>
      <c r="C6" s="161"/>
      <c r="D6" s="79"/>
      <c r="E6" s="79"/>
      <c r="F6" s="79"/>
      <c r="G6" s="79"/>
      <c r="H6" s="76"/>
    </row>
    <row r="7" spans="1:10" ht="16.5" x14ac:dyDescent="0.3">
      <c r="A7" s="2" t="s">
        <v>6</v>
      </c>
      <c r="B7" s="162">
        <v>26.0183500282956</v>
      </c>
      <c r="C7" s="162">
        <v>28.858747978676099</v>
      </c>
      <c r="D7" s="76">
        <v>29.393985913807299</v>
      </c>
      <c r="E7" s="76">
        <v>41.760323728440298</v>
      </c>
      <c r="F7" s="79">
        <f>E7-B7</f>
        <v>15.741973700144698</v>
      </c>
      <c r="G7" s="80">
        <f>E7-C7</f>
        <v>12.901575749764199</v>
      </c>
      <c r="H7" s="76">
        <f t="shared" ref="H7:H21" si="0">E7-D7</f>
        <v>12.366337814632999</v>
      </c>
    </row>
    <row r="8" spans="1:10" ht="16.5" x14ac:dyDescent="0.3">
      <c r="A8" s="2" t="s">
        <v>2</v>
      </c>
      <c r="B8" s="162">
        <v>73.9816499717044</v>
      </c>
      <c r="C8" s="162">
        <v>71.141252021323893</v>
      </c>
      <c r="D8" s="76">
        <v>70.606014086192701</v>
      </c>
      <c r="E8" s="76">
        <v>58.239676271559702</v>
      </c>
      <c r="F8" s="80">
        <f>E8-B8</f>
        <v>-15.741973700144698</v>
      </c>
      <c r="G8" s="80">
        <f>E8-C8</f>
        <v>-12.901575749764191</v>
      </c>
      <c r="H8" s="112">
        <f t="shared" si="0"/>
        <v>-12.366337814632999</v>
      </c>
    </row>
    <row r="9" spans="1:10" ht="16.5" x14ac:dyDescent="0.3">
      <c r="A9" s="9" t="s">
        <v>32</v>
      </c>
      <c r="B9" s="160">
        <v>100</v>
      </c>
      <c r="C9" s="160">
        <v>100</v>
      </c>
      <c r="D9" s="133">
        <v>100</v>
      </c>
      <c r="E9" s="133">
        <v>100</v>
      </c>
      <c r="F9" s="78"/>
      <c r="G9" s="90"/>
      <c r="H9" s="111"/>
    </row>
    <row r="10" spans="1:10" ht="16.5" x14ac:dyDescent="0.3">
      <c r="A10" s="2" t="s">
        <v>1</v>
      </c>
      <c r="B10" s="161"/>
      <c r="C10" s="161"/>
      <c r="D10" s="79"/>
      <c r="E10" s="79"/>
      <c r="F10" s="79"/>
      <c r="G10" s="80"/>
      <c r="H10" s="76"/>
    </row>
    <row r="11" spans="1:10" ht="16.5" x14ac:dyDescent="0.3">
      <c r="A11" s="2" t="s">
        <v>7</v>
      </c>
      <c r="B11" s="162">
        <v>61.615094029288699</v>
      </c>
      <c r="C11" s="162">
        <v>51.517755794379198</v>
      </c>
      <c r="D11" s="76">
        <v>51.107756883540702</v>
      </c>
      <c r="E11" s="76">
        <v>43.790414335505503</v>
      </c>
      <c r="F11" s="163">
        <f>E11-B11</f>
        <v>-17.824679693783196</v>
      </c>
      <c r="G11" s="163">
        <f>E11-C11</f>
        <v>-7.7273414588736955</v>
      </c>
      <c r="H11" s="164">
        <f t="shared" si="0"/>
        <v>-7.3173425480351995</v>
      </c>
    </row>
    <row r="12" spans="1:10" ht="16.5" x14ac:dyDescent="0.3">
      <c r="A12" s="2" t="s">
        <v>8</v>
      </c>
      <c r="B12" s="162">
        <v>0</v>
      </c>
      <c r="C12" s="162">
        <v>0</v>
      </c>
      <c r="D12" s="79" t="s">
        <v>24</v>
      </c>
      <c r="E12" s="79" t="s">
        <v>24</v>
      </c>
      <c r="F12" s="79" t="s">
        <v>24</v>
      </c>
      <c r="G12" s="79" t="s">
        <v>24</v>
      </c>
      <c r="H12" s="76" t="s">
        <v>24</v>
      </c>
    </row>
    <row r="13" spans="1:10" ht="16.5" x14ac:dyDescent="0.3">
      <c r="A13" s="2" t="s">
        <v>9</v>
      </c>
      <c r="B13" s="162">
        <v>24.879486970761199</v>
      </c>
      <c r="C13" s="162">
        <v>28.152656266315301</v>
      </c>
      <c r="D13" s="76">
        <v>28.715750090457</v>
      </c>
      <c r="E13" s="76">
        <v>37.896007968963801</v>
      </c>
      <c r="F13" s="79">
        <f>E13-B13</f>
        <v>13.016520998202601</v>
      </c>
      <c r="G13" s="80">
        <f>E13-C13</f>
        <v>9.7433517026484999</v>
      </c>
      <c r="H13" s="76">
        <f>E13-D13</f>
        <v>9.1802578785068008</v>
      </c>
    </row>
    <row r="14" spans="1:10" ht="16.5" x14ac:dyDescent="0.3">
      <c r="A14" s="2" t="s">
        <v>10</v>
      </c>
      <c r="B14" s="162">
        <v>13.393634165365199</v>
      </c>
      <c r="C14" s="162">
        <v>20.131133656048402</v>
      </c>
      <c r="D14" s="76">
        <v>19.9590819949651</v>
      </c>
      <c r="E14" s="76">
        <v>18.042726851602598</v>
      </c>
      <c r="F14" s="75">
        <f>E14-B14</f>
        <v>4.6490926862373989</v>
      </c>
      <c r="G14" s="80">
        <f>E14-C14</f>
        <v>-2.0884068044458033</v>
      </c>
      <c r="H14" s="110">
        <f t="shared" si="0"/>
        <v>-1.9163551433625017</v>
      </c>
    </row>
    <row r="15" spans="1:10" ht="16.5" x14ac:dyDescent="0.3">
      <c r="A15" s="2" t="s">
        <v>11</v>
      </c>
      <c r="B15" s="162">
        <v>0.111784834584863</v>
      </c>
      <c r="C15" s="162">
        <v>9.0879725311286103E-2</v>
      </c>
      <c r="D15" s="109">
        <v>9.0223663816512104E-2</v>
      </c>
      <c r="E15" s="109">
        <v>7.4934487649465795E-2</v>
      </c>
      <c r="F15" s="163">
        <f>E15-B15</f>
        <v>-3.685034693539721E-2</v>
      </c>
      <c r="G15" s="163">
        <f>E15-C15</f>
        <v>-1.5945237661820308E-2</v>
      </c>
      <c r="H15" s="165">
        <f>E15-D15</f>
        <v>-1.5289176167046309E-2</v>
      </c>
    </row>
    <row r="16" spans="1:10" ht="16.5" x14ac:dyDescent="0.3">
      <c r="A16" s="2" t="s">
        <v>12</v>
      </c>
      <c r="B16" s="162">
        <v>0</v>
      </c>
      <c r="C16" s="162">
        <v>0.107574557945858</v>
      </c>
      <c r="D16" s="76">
        <v>0.127187367220709</v>
      </c>
      <c r="E16" s="76">
        <v>0.19591635627861201</v>
      </c>
      <c r="F16" s="163" t="s">
        <v>24</v>
      </c>
      <c r="G16" s="163" t="s">
        <v>24</v>
      </c>
      <c r="H16" s="165">
        <f>E16-D16</f>
        <v>6.8728989057903006E-2</v>
      </c>
    </row>
    <row r="17" spans="1:9" ht="30" customHeight="1" x14ac:dyDescent="0.25">
      <c r="A17" s="99" t="s">
        <v>13</v>
      </c>
      <c r="B17" s="160">
        <v>100</v>
      </c>
      <c r="C17" s="160">
        <v>100</v>
      </c>
      <c r="D17" s="133">
        <v>100</v>
      </c>
      <c r="E17" s="133">
        <v>100</v>
      </c>
      <c r="F17" s="78"/>
      <c r="G17" s="90"/>
      <c r="H17" s="111"/>
    </row>
    <row r="18" spans="1:9" ht="16.5" x14ac:dyDescent="0.3">
      <c r="A18" s="2" t="s">
        <v>1</v>
      </c>
      <c r="B18" s="161"/>
      <c r="C18" s="161"/>
      <c r="D18" s="79"/>
      <c r="E18" s="79"/>
      <c r="F18" s="79"/>
      <c r="G18" s="80"/>
      <c r="H18" s="76"/>
    </row>
    <row r="19" spans="1:9" ht="16.5" x14ac:dyDescent="0.3">
      <c r="A19" s="2" t="s">
        <v>14</v>
      </c>
      <c r="B19" s="162">
        <v>1.09057873733387</v>
      </c>
      <c r="C19" s="162">
        <v>1.19855859974955</v>
      </c>
      <c r="D19" s="76">
        <v>1.19644487734456</v>
      </c>
      <c r="E19" s="76">
        <v>2.29589404169087</v>
      </c>
      <c r="F19" s="75">
        <f>E19-B19</f>
        <v>1.205315304357</v>
      </c>
      <c r="G19" s="75">
        <f>E19-C19</f>
        <v>1.0973354419413199</v>
      </c>
      <c r="H19" s="166">
        <f>E19-D19</f>
        <v>1.09944916434631</v>
      </c>
    </row>
    <row r="20" spans="1:9" ht="16.5" x14ac:dyDescent="0.3">
      <c r="A20" s="2" t="s">
        <v>15</v>
      </c>
      <c r="B20" s="162">
        <v>6.8675914922734904</v>
      </c>
      <c r="C20" s="162">
        <v>8.5813039111124105</v>
      </c>
      <c r="D20" s="76">
        <v>9.1081644077453205</v>
      </c>
      <c r="E20" s="76">
        <v>12.7478796121546</v>
      </c>
      <c r="F20" s="75">
        <f>E20-B20</f>
        <v>5.8802881198811097</v>
      </c>
      <c r="G20" s="75">
        <f>E20-C20</f>
        <v>4.1665757010421896</v>
      </c>
      <c r="H20" s="110">
        <f t="shared" si="0"/>
        <v>3.6397152044092795</v>
      </c>
    </row>
    <row r="21" spans="1:9" ht="16.5" x14ac:dyDescent="0.3">
      <c r="A21" s="2" t="s">
        <v>16</v>
      </c>
      <c r="B21" s="162">
        <v>92.041829770392695</v>
      </c>
      <c r="C21" s="162">
        <v>90.217769830770195</v>
      </c>
      <c r="D21" s="109">
        <v>89.695390714910104</v>
      </c>
      <c r="E21" s="76">
        <v>84.956226346154494</v>
      </c>
      <c r="F21" s="80">
        <f>E21-B21</f>
        <v>-7.0856034242382009</v>
      </c>
      <c r="G21" s="80">
        <f>E21-C21</f>
        <v>-5.2615434846157001</v>
      </c>
      <c r="H21" s="112">
        <f t="shared" si="0"/>
        <v>-4.7391643687556098</v>
      </c>
    </row>
    <row r="22" spans="1:9" ht="16.5" x14ac:dyDescent="0.3">
      <c r="A22" s="9" t="s">
        <v>17</v>
      </c>
      <c r="B22" s="160">
        <v>100</v>
      </c>
      <c r="C22" s="160">
        <v>100</v>
      </c>
      <c r="D22" s="133">
        <v>100</v>
      </c>
      <c r="E22" s="133">
        <v>100</v>
      </c>
      <c r="F22" s="78"/>
      <c r="G22" s="90"/>
      <c r="H22" s="111"/>
      <c r="I22" s="95"/>
    </row>
    <row r="23" spans="1:9" ht="16.5" x14ac:dyDescent="0.3">
      <c r="A23" s="2" t="s">
        <v>1</v>
      </c>
      <c r="B23" s="161"/>
      <c r="C23" s="161"/>
      <c r="D23" s="79"/>
      <c r="E23" s="79"/>
      <c r="F23" s="79"/>
      <c r="G23" s="80"/>
      <c r="H23" s="76"/>
    </row>
    <row r="24" spans="1:9" ht="16.5" x14ac:dyDescent="0.3">
      <c r="A24" s="2" t="s">
        <v>18</v>
      </c>
      <c r="B24" s="162">
        <v>19.0051498003406</v>
      </c>
      <c r="C24" s="162">
        <v>17.009531920321901</v>
      </c>
      <c r="D24" s="76">
        <v>17.055253400285501</v>
      </c>
      <c r="E24" s="76">
        <v>15.8923896965357</v>
      </c>
      <c r="F24" s="80">
        <f>E24-B24</f>
        <v>-3.1127601038049004</v>
      </c>
      <c r="G24" s="80">
        <f>E24-C24</f>
        <v>-1.1171422237862014</v>
      </c>
      <c r="H24" s="112">
        <f>E24-D24</f>
        <v>-1.1628637037498013</v>
      </c>
    </row>
    <row r="25" spans="1:9" ht="16.5" x14ac:dyDescent="0.3">
      <c r="A25" s="2" t="s">
        <v>19</v>
      </c>
      <c r="B25" s="162">
        <v>80.994850199659396</v>
      </c>
      <c r="C25" s="162">
        <v>82.990468079678095</v>
      </c>
      <c r="D25" s="76">
        <v>82.944746599714506</v>
      </c>
      <c r="E25" s="76">
        <v>84.107610303464298</v>
      </c>
      <c r="F25" s="80">
        <f>E25-B25</f>
        <v>3.1127601038049022</v>
      </c>
      <c r="G25" s="75">
        <f>E25-C25</f>
        <v>1.1171422237862032</v>
      </c>
      <c r="H25" s="68">
        <f>E25-D25</f>
        <v>1.1628637037497924</v>
      </c>
    </row>
    <row r="26" spans="1:9" ht="22.5" customHeight="1" x14ac:dyDescent="0.25">
      <c r="A26" s="223" t="s">
        <v>80</v>
      </c>
      <c r="B26" s="224"/>
      <c r="C26" s="224"/>
      <c r="D26" s="223"/>
      <c r="E26" s="223"/>
      <c r="F26" s="223"/>
      <c r="G26" s="223"/>
      <c r="H26" s="223"/>
    </row>
  </sheetData>
  <mergeCells count="2">
    <mergeCell ref="A2:H2"/>
    <mergeCell ref="A26:H26"/>
  </mergeCells>
  <pageMargins left="0.2" right="0.2" top="0.2" bottom="0.22" header="0.21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showRowColHeaders="0" showRuler="0" view="pageLayout" zoomScale="136" zoomScalePageLayoutView="136" workbookViewId="0">
      <selection activeCell="C7" sqref="C7"/>
    </sheetView>
  </sheetViews>
  <sheetFormatPr defaultRowHeight="15" x14ac:dyDescent="0.25"/>
  <cols>
    <col min="1" max="1" width="62.5703125" customWidth="1"/>
    <col min="2" max="2" width="11.42578125" customWidth="1"/>
    <col min="3" max="4" width="10.42578125" customWidth="1"/>
    <col min="5" max="5" width="11.140625" customWidth="1"/>
    <col min="6" max="7" width="12" customWidth="1"/>
  </cols>
  <sheetData>
    <row r="1" spans="1:8" ht="17.25" customHeight="1" x14ac:dyDescent="0.3">
      <c r="A1" s="132" t="s">
        <v>62</v>
      </c>
      <c r="B1" s="132"/>
      <c r="C1" s="132"/>
      <c r="D1" s="132"/>
      <c r="E1" s="132"/>
      <c r="F1" s="132"/>
      <c r="G1" s="132"/>
    </row>
    <row r="2" spans="1:8" ht="17.25" customHeight="1" x14ac:dyDescent="0.25">
      <c r="A2" s="237" t="s">
        <v>116</v>
      </c>
      <c r="B2" s="237"/>
      <c r="C2" s="237"/>
      <c r="D2" s="237"/>
      <c r="E2" s="237"/>
      <c r="F2" s="237"/>
      <c r="G2" s="237"/>
      <c r="H2" s="237"/>
    </row>
    <row r="3" spans="1:8" ht="17.25" customHeight="1" x14ac:dyDescent="0.25">
      <c r="A3" s="93" t="s">
        <v>130</v>
      </c>
      <c r="B3" s="93"/>
      <c r="C3" s="93"/>
      <c r="D3" s="93"/>
      <c r="E3" s="93"/>
      <c r="F3" s="93"/>
      <c r="G3" s="93"/>
    </row>
    <row r="4" spans="1:8" ht="20.25" customHeight="1" x14ac:dyDescent="0.3">
      <c r="A4" s="7" t="s">
        <v>34</v>
      </c>
      <c r="B4" s="7"/>
      <c r="C4" s="7"/>
      <c r="D4" s="7"/>
      <c r="E4" s="7"/>
      <c r="F4" s="3"/>
      <c r="G4" s="3"/>
    </row>
    <row r="5" spans="1:8" ht="173.25" customHeight="1" x14ac:dyDescent="0.3">
      <c r="A5" s="1"/>
      <c r="B5" s="97" t="s">
        <v>120</v>
      </c>
      <c r="C5" s="97" t="s">
        <v>121</v>
      </c>
      <c r="D5" s="97" t="s">
        <v>115</v>
      </c>
      <c r="E5" s="97" t="s">
        <v>122</v>
      </c>
      <c r="F5" s="5" t="s">
        <v>127</v>
      </c>
      <c r="G5" s="5" t="s">
        <v>128</v>
      </c>
      <c r="H5" s="5" t="s">
        <v>129</v>
      </c>
    </row>
    <row r="6" spans="1:8" ht="42.75" customHeight="1" x14ac:dyDescent="0.25">
      <c r="A6" s="10" t="s">
        <v>20</v>
      </c>
      <c r="B6" s="167">
        <v>4.3899999999999997</v>
      </c>
      <c r="C6" s="167">
        <v>4.6399999999999997</v>
      </c>
      <c r="D6" s="83">
        <v>4.68</v>
      </c>
      <c r="E6" s="83">
        <v>6.2</v>
      </c>
      <c r="F6" s="83">
        <f>E6-B6</f>
        <v>1.8100000000000005</v>
      </c>
      <c r="G6" s="83">
        <f>E6-C6</f>
        <v>1.5600000000000005</v>
      </c>
      <c r="H6" s="83">
        <f>E6-D6</f>
        <v>1.5200000000000005</v>
      </c>
    </row>
    <row r="7" spans="1:8" ht="34.5" customHeight="1" x14ac:dyDescent="0.25">
      <c r="A7" s="4" t="s">
        <v>49</v>
      </c>
      <c r="B7" s="149">
        <v>1.63</v>
      </c>
      <c r="C7" s="149">
        <v>1.54</v>
      </c>
      <c r="D7" s="81">
        <v>1.54</v>
      </c>
      <c r="E7" s="81">
        <v>3</v>
      </c>
      <c r="F7" s="84">
        <f>E7-B7</f>
        <v>1.37</v>
      </c>
      <c r="G7" s="81">
        <f t="shared" ref="G7:G11" si="0">E7-C7</f>
        <v>1.46</v>
      </c>
      <c r="H7" s="112">
        <f t="shared" ref="H7" si="1">E7-D7</f>
        <v>1.46</v>
      </c>
    </row>
    <row r="8" spans="1:8" ht="34.5" customHeight="1" x14ac:dyDescent="0.25">
      <c r="A8" s="4" t="s">
        <v>21</v>
      </c>
      <c r="B8" s="149">
        <v>0</v>
      </c>
      <c r="C8" s="149">
        <v>0</v>
      </c>
      <c r="D8" s="81" t="s">
        <v>24</v>
      </c>
      <c r="E8" s="81" t="s">
        <v>24</v>
      </c>
      <c r="F8" s="81" t="s">
        <v>24</v>
      </c>
      <c r="G8" s="81" t="s">
        <v>24</v>
      </c>
      <c r="H8" s="110" t="s">
        <v>24</v>
      </c>
    </row>
    <row r="9" spans="1:8" ht="35.25" customHeight="1" x14ac:dyDescent="0.25">
      <c r="A9" s="4" t="s">
        <v>22</v>
      </c>
      <c r="B9" s="149">
        <v>10.44</v>
      </c>
      <c r="C9" s="149">
        <v>10.08</v>
      </c>
      <c r="D9" s="81">
        <v>10.08</v>
      </c>
      <c r="E9" s="81">
        <v>10.5</v>
      </c>
      <c r="F9" s="84">
        <f>E9-B9</f>
        <v>6.0000000000000497E-2</v>
      </c>
      <c r="G9" s="81">
        <f>E9-C9</f>
        <v>0.41999999999999993</v>
      </c>
      <c r="H9" s="112">
        <f>E9-D9</f>
        <v>0.41999999999999993</v>
      </c>
    </row>
    <row r="10" spans="1:8" ht="35.25" customHeight="1" x14ac:dyDescent="0.25">
      <c r="A10" s="4" t="s">
        <v>23</v>
      </c>
      <c r="B10" s="149">
        <v>5.85</v>
      </c>
      <c r="C10" s="149">
        <v>5</v>
      </c>
      <c r="D10" s="112">
        <v>5</v>
      </c>
      <c r="E10" s="112">
        <v>5</v>
      </c>
      <c r="F10" s="84">
        <f>E10-B10</f>
        <v>-0.84999999999999964</v>
      </c>
      <c r="G10" s="81">
        <f t="shared" si="0"/>
        <v>0</v>
      </c>
      <c r="H10" s="110">
        <f>E10-D10</f>
        <v>0</v>
      </c>
    </row>
    <row r="11" spans="1:8" ht="35.25" customHeight="1" x14ac:dyDescent="0.25">
      <c r="A11" s="4" t="s">
        <v>60</v>
      </c>
      <c r="B11" s="149">
        <v>1</v>
      </c>
      <c r="C11" s="149">
        <v>1</v>
      </c>
      <c r="D11" s="81">
        <v>1</v>
      </c>
      <c r="E11" s="81">
        <v>1</v>
      </c>
      <c r="F11" s="84">
        <f>E11-B11</f>
        <v>0</v>
      </c>
      <c r="G11" s="81">
        <f t="shared" si="0"/>
        <v>0</v>
      </c>
      <c r="H11" s="110">
        <f>E11-D11</f>
        <v>0</v>
      </c>
    </row>
    <row r="12" spans="1:8" ht="33" customHeight="1" x14ac:dyDescent="0.25">
      <c r="A12" s="4" t="s">
        <v>61</v>
      </c>
      <c r="B12" s="149">
        <v>0</v>
      </c>
      <c r="C12" s="149">
        <v>0</v>
      </c>
      <c r="D12" s="81" t="s">
        <v>24</v>
      </c>
      <c r="E12" s="81" t="s">
        <v>24</v>
      </c>
      <c r="F12" s="81" t="s">
        <v>24</v>
      </c>
      <c r="G12" s="81" t="s">
        <v>24</v>
      </c>
      <c r="H12" s="110" t="s">
        <v>24</v>
      </c>
    </row>
    <row r="14" spans="1:8" ht="29.25" customHeight="1" x14ac:dyDescent="0.25">
      <c r="A14" s="224" t="s">
        <v>80</v>
      </c>
      <c r="B14" s="224"/>
      <c r="C14" s="224"/>
      <c r="D14" s="224"/>
      <c r="E14" s="224"/>
      <c r="F14" s="224"/>
      <c r="G14" s="224"/>
      <c r="H14" s="224"/>
    </row>
  </sheetData>
  <mergeCells count="2">
    <mergeCell ref="A14:H14"/>
    <mergeCell ref="A2:H2"/>
  </mergeCells>
  <pageMargins left="0.2" right="5.2083333333333336E-2" top="0.23" bottom="0.27" header="0.2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showRuler="0" topLeftCell="A2" zoomScaleNormal="100" zoomScaleSheetLayoutView="95" zoomScalePageLayoutView="66" workbookViewId="0">
      <selection activeCell="B11" sqref="B11"/>
    </sheetView>
  </sheetViews>
  <sheetFormatPr defaultRowHeight="15" x14ac:dyDescent="0.25"/>
  <cols>
    <col min="1" max="1" width="37.42578125" customWidth="1"/>
    <col min="2" max="2" width="13.85546875" customWidth="1"/>
    <col min="3" max="3" width="12.7109375" customWidth="1"/>
    <col min="4" max="6" width="11.7109375" customWidth="1"/>
    <col min="7" max="7" width="14.5703125" customWidth="1"/>
    <col min="8" max="8" width="13.7109375" customWidth="1"/>
    <col min="9" max="9" width="12" customWidth="1"/>
    <col min="14" max="14" width="10.5703125" bestFit="1" customWidth="1"/>
  </cols>
  <sheetData>
    <row r="1" spans="1:16" hidden="1" x14ac:dyDescent="0.25"/>
    <row r="2" spans="1:16" ht="19.5" customHeight="1" x14ac:dyDescent="0.25">
      <c r="A2" s="239"/>
      <c r="B2" s="239"/>
      <c r="C2" s="239"/>
      <c r="D2" s="239"/>
      <c r="E2" s="239"/>
      <c r="F2" s="239"/>
      <c r="G2" s="239"/>
      <c r="H2" s="239"/>
    </row>
    <row r="3" spans="1:16" ht="42" customHeight="1" x14ac:dyDescent="0.25">
      <c r="A3" s="238" t="s">
        <v>131</v>
      </c>
      <c r="B3" s="238"/>
      <c r="C3" s="238"/>
      <c r="D3" s="238"/>
      <c r="E3" s="238"/>
      <c r="F3" s="238"/>
      <c r="G3" s="238"/>
      <c r="H3" s="238"/>
      <c r="I3" s="238"/>
    </row>
    <row r="4" spans="1:16" ht="7.5" customHeight="1" x14ac:dyDescent="0.25">
      <c r="A4" s="238"/>
      <c r="B4" s="238"/>
      <c r="C4" s="238"/>
      <c r="D4" s="238"/>
      <c r="E4" s="238"/>
      <c r="F4" s="238"/>
      <c r="G4" s="238"/>
      <c r="H4" s="238"/>
    </row>
    <row r="5" spans="1:16" ht="16.5" x14ac:dyDescent="0.25">
      <c r="A5" s="12"/>
      <c r="B5" s="12"/>
      <c r="C5" s="12"/>
      <c r="D5" s="12"/>
      <c r="E5" s="12"/>
      <c r="F5" s="12"/>
      <c r="G5" s="12"/>
      <c r="H5" s="12"/>
    </row>
    <row r="6" spans="1:16" ht="4.5" customHeight="1" x14ac:dyDescent="0.25"/>
    <row r="7" spans="1:16" ht="181.5" customHeight="1" x14ac:dyDescent="0.25">
      <c r="A7" s="5"/>
      <c r="B7" s="5" t="s">
        <v>132</v>
      </c>
      <c r="C7" s="5" t="s">
        <v>133</v>
      </c>
      <c r="D7" s="5" t="s">
        <v>118</v>
      </c>
      <c r="E7" s="5" t="s">
        <v>134</v>
      </c>
      <c r="F7" s="5" t="s">
        <v>135</v>
      </c>
      <c r="G7" s="5" t="s">
        <v>136</v>
      </c>
      <c r="H7" s="5" t="s">
        <v>137</v>
      </c>
      <c r="I7" s="5" t="s">
        <v>138</v>
      </c>
    </row>
    <row r="8" spans="1:16" ht="38.25" customHeight="1" x14ac:dyDescent="0.25">
      <c r="A8" s="14" t="s">
        <v>35</v>
      </c>
      <c r="B8" s="85">
        <v>93.91</v>
      </c>
      <c r="C8" s="87">
        <v>69.37</v>
      </c>
      <c r="D8" s="51">
        <v>2.7067617300000002</v>
      </c>
      <c r="E8" s="51">
        <v>23.21813169</v>
      </c>
      <c r="F8" s="51">
        <v>75.893739679999996</v>
      </c>
      <c r="G8" s="51">
        <f>F8/B8*100</f>
        <v>80.815397380470671</v>
      </c>
      <c r="H8" s="51">
        <f>F8/C8*100</f>
        <v>109.40426651290183</v>
      </c>
      <c r="I8" s="51">
        <f>E8*100/D8</f>
        <v>857.78262019390968</v>
      </c>
      <c r="J8" s="94"/>
      <c r="K8" s="94"/>
      <c r="L8" s="94"/>
      <c r="N8" s="58"/>
      <c r="P8" s="94"/>
    </row>
    <row r="9" spans="1:16" ht="36.75" customHeight="1" x14ac:dyDescent="0.25">
      <c r="A9" s="14" t="s">
        <v>36</v>
      </c>
      <c r="B9" s="85">
        <v>188.29</v>
      </c>
      <c r="C9" s="86">
        <v>207.06</v>
      </c>
      <c r="D9" s="51">
        <v>15.995469760000001</v>
      </c>
      <c r="E9" s="51">
        <v>28.015322749999999</v>
      </c>
      <c r="F9" s="51">
        <v>210.22028840999999</v>
      </c>
      <c r="G9" s="51">
        <f t="shared" ref="G9:G10" si="0">F9/B9*100</f>
        <v>111.64708078495937</v>
      </c>
      <c r="H9" s="51">
        <f>F9/C9*100</f>
        <v>101.52626698058533</v>
      </c>
      <c r="I9" s="51">
        <f>E9*100/D9</f>
        <v>175.14535784411999</v>
      </c>
      <c r="J9" s="94"/>
      <c r="K9" s="95"/>
      <c r="L9" s="94"/>
    </row>
    <row r="10" spans="1:16" ht="42" customHeight="1" x14ac:dyDescent="0.25">
      <c r="A10" s="14" t="s">
        <v>37</v>
      </c>
      <c r="B10" s="85">
        <v>361.49</v>
      </c>
      <c r="C10" s="86">
        <v>158.65</v>
      </c>
      <c r="D10" s="51">
        <v>3.099406493</v>
      </c>
      <c r="E10" s="51">
        <v>25.047647259000001</v>
      </c>
      <c r="F10" s="51">
        <v>166.93759304599999</v>
      </c>
      <c r="G10" s="51">
        <f t="shared" si="0"/>
        <v>46.180418004924064</v>
      </c>
      <c r="H10" s="51">
        <f t="shared" ref="H10" si="1">F10/C10*100</f>
        <v>105.22382164891269</v>
      </c>
      <c r="I10" s="51">
        <f t="shared" ref="I10" si="2">E10*100/D10</f>
        <v>808.14334342946086</v>
      </c>
      <c r="J10" s="94"/>
      <c r="K10" s="94"/>
      <c r="L10" s="94"/>
    </row>
    <row r="12" spans="1:16" ht="39.75" customHeight="1" x14ac:dyDescent="0.25">
      <c r="A12" s="240" t="s">
        <v>80</v>
      </c>
      <c r="B12" s="240"/>
      <c r="C12" s="240"/>
      <c r="D12" s="240"/>
      <c r="E12" s="240"/>
      <c r="F12" s="240"/>
      <c r="G12" s="240"/>
      <c r="H12" s="240"/>
      <c r="I12" s="240"/>
    </row>
    <row r="14" spans="1:16" x14ac:dyDescent="0.25">
      <c r="D14" s="94"/>
      <c r="E14" s="94"/>
      <c r="F14" s="94"/>
    </row>
    <row r="15" spans="1:16" x14ac:dyDescent="0.25">
      <c r="H15" s="94"/>
    </row>
    <row r="16" spans="1:16" x14ac:dyDescent="0.25">
      <c r="H16" s="95"/>
    </row>
    <row r="17" spans="8:8" x14ac:dyDescent="0.25">
      <c r="H17" s="94"/>
    </row>
  </sheetData>
  <mergeCells count="4">
    <mergeCell ref="A4:H4"/>
    <mergeCell ref="A2:H2"/>
    <mergeCell ref="A3:I3"/>
    <mergeCell ref="A12:I12"/>
  </mergeCells>
  <pageMargins left="0.22" right="2.0833333333333332E-2" top="0.3" bottom="0.28000000000000003" header="0.3" footer="0.3"/>
  <pageSetup paperSize="9" orientation="landscape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showRuler="0" showWhiteSpace="0" view="pageLayout" workbookViewId="0">
      <selection activeCell="F18" sqref="F18"/>
    </sheetView>
  </sheetViews>
  <sheetFormatPr defaultRowHeight="15" x14ac:dyDescent="0.25"/>
  <cols>
    <col min="1" max="1" width="60" customWidth="1"/>
    <col min="2" max="2" width="16.28515625" customWidth="1"/>
    <col min="3" max="4" width="16.140625" customWidth="1"/>
    <col min="5" max="5" width="18.5703125" customWidth="1"/>
  </cols>
  <sheetData>
    <row r="2" spans="1:10" ht="16.5" x14ac:dyDescent="0.3">
      <c r="A2" s="242" t="s">
        <v>58</v>
      </c>
      <c r="B2" s="242"/>
      <c r="C2" s="242"/>
      <c r="D2" s="242"/>
      <c r="E2" s="242"/>
    </row>
    <row r="3" spans="1:10" ht="35.25" customHeight="1" x14ac:dyDescent="0.25">
      <c r="A3" s="241" t="s">
        <v>140</v>
      </c>
      <c r="B3" s="241"/>
      <c r="C3" s="241"/>
      <c r="D3" s="241"/>
      <c r="E3" s="241"/>
    </row>
    <row r="4" spans="1:10" ht="21" customHeight="1" x14ac:dyDescent="0.3">
      <c r="A4" s="243"/>
      <c r="B4" s="243"/>
      <c r="C4" s="243"/>
      <c r="D4" s="243"/>
      <c r="E4" s="243"/>
    </row>
    <row r="6" spans="1:10" ht="124.5" customHeight="1" x14ac:dyDescent="0.3">
      <c r="A6" s="16"/>
      <c r="B6" s="100" t="s">
        <v>120</v>
      </c>
      <c r="C6" s="98" t="s">
        <v>121</v>
      </c>
      <c r="D6" s="98" t="s">
        <v>139</v>
      </c>
      <c r="E6" s="17" t="s">
        <v>117</v>
      </c>
    </row>
    <row r="7" spans="1:10" ht="21.75" customHeight="1" x14ac:dyDescent="0.25">
      <c r="A7" s="18" t="s">
        <v>51</v>
      </c>
      <c r="B7" s="171"/>
      <c r="C7" s="171"/>
      <c r="D7" s="171"/>
      <c r="E7" s="26"/>
    </row>
    <row r="8" spans="1:10" ht="38.25" customHeight="1" x14ac:dyDescent="0.25">
      <c r="A8" s="21" t="s">
        <v>111</v>
      </c>
      <c r="B8" s="151">
        <v>8.86</v>
      </c>
      <c r="C8" s="168">
        <v>8.51</v>
      </c>
      <c r="D8" s="169">
        <v>7.79</v>
      </c>
      <c r="E8" s="82" t="s">
        <v>52</v>
      </c>
      <c r="F8" s="94"/>
      <c r="G8" s="94"/>
      <c r="H8" s="94"/>
      <c r="J8" s="94"/>
    </row>
    <row r="9" spans="1:10" ht="57" customHeight="1" x14ac:dyDescent="0.25">
      <c r="A9" s="21" t="s">
        <v>109</v>
      </c>
      <c r="B9" s="151">
        <v>11.13</v>
      </c>
      <c r="C9" s="170">
        <v>10.65</v>
      </c>
      <c r="D9" s="169">
        <v>12.19</v>
      </c>
      <c r="E9" s="82" t="s">
        <v>53</v>
      </c>
      <c r="F9" s="94"/>
      <c r="G9" s="94"/>
      <c r="H9" s="94"/>
      <c r="J9" s="94"/>
    </row>
    <row r="10" spans="1:10" ht="17.25" x14ac:dyDescent="0.25">
      <c r="A10" s="19" t="s">
        <v>54</v>
      </c>
      <c r="B10" s="169"/>
      <c r="C10" s="169"/>
      <c r="D10" s="169"/>
      <c r="E10" s="26"/>
      <c r="F10" s="94"/>
      <c r="H10" s="94"/>
      <c r="J10" s="94"/>
    </row>
    <row r="11" spans="1:10" ht="38.25" customHeight="1" x14ac:dyDescent="0.25">
      <c r="A11" s="21" t="s">
        <v>55</v>
      </c>
      <c r="B11" s="172">
        <v>80.994850199659396</v>
      </c>
      <c r="C11" s="172">
        <v>82.990468079678095</v>
      </c>
      <c r="D11" s="169">
        <v>84.107610303464298</v>
      </c>
      <c r="E11" s="82" t="s">
        <v>56</v>
      </c>
      <c r="F11" s="94"/>
      <c r="G11" s="94"/>
      <c r="H11" s="94"/>
      <c r="I11" s="94"/>
      <c r="J11" s="94"/>
    </row>
    <row r="12" spans="1:10" ht="17.25" x14ac:dyDescent="0.25">
      <c r="A12" s="19" t="s">
        <v>57</v>
      </c>
      <c r="B12" s="169"/>
      <c r="C12" s="169"/>
      <c r="D12" s="169"/>
      <c r="E12" s="26"/>
      <c r="G12" s="94"/>
      <c r="H12" s="94"/>
    </row>
    <row r="13" spans="1:10" ht="24.75" customHeight="1" x14ac:dyDescent="0.25">
      <c r="A13" s="21" t="s">
        <v>59</v>
      </c>
      <c r="B13" s="172">
        <v>26.0183500282956</v>
      </c>
      <c r="C13" s="172">
        <v>28.858747978676099</v>
      </c>
      <c r="D13" s="171">
        <v>41.760323728440298</v>
      </c>
      <c r="E13" s="82" t="s">
        <v>113</v>
      </c>
      <c r="G13" s="94"/>
      <c r="H13" s="94"/>
    </row>
    <row r="14" spans="1:10" x14ac:dyDescent="0.25">
      <c r="B14" s="49"/>
      <c r="C14" s="49"/>
      <c r="D14" s="49"/>
    </row>
    <row r="15" spans="1:10" ht="24.75" customHeight="1" x14ac:dyDescent="0.25">
      <c r="A15" s="223" t="s">
        <v>80</v>
      </c>
      <c r="B15" s="223"/>
      <c r="C15" s="223"/>
      <c r="D15" s="223"/>
      <c r="E15" s="223"/>
      <c r="F15" s="56"/>
      <c r="G15" s="56"/>
      <c r="H15" s="56"/>
    </row>
    <row r="16" spans="1:10" x14ac:dyDescent="0.25">
      <c r="C16" s="94"/>
      <c r="D16" s="94"/>
    </row>
  </sheetData>
  <mergeCells count="4">
    <mergeCell ref="A3:E3"/>
    <mergeCell ref="A2:E2"/>
    <mergeCell ref="A15:E15"/>
    <mergeCell ref="A4:E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zoomScale="93" zoomScaleNormal="93" workbookViewId="0">
      <selection activeCell="B23" sqref="B23"/>
    </sheetView>
  </sheetViews>
  <sheetFormatPr defaultRowHeight="15" x14ac:dyDescent="0.25"/>
  <cols>
    <col min="1" max="1" width="72.7109375" customWidth="1"/>
    <col min="2" max="2" width="17" customWidth="1"/>
    <col min="3" max="4" width="17.85546875" customWidth="1"/>
    <col min="5" max="5" width="17.28515625" customWidth="1"/>
  </cols>
  <sheetData>
    <row r="1" spans="1:10" ht="17.25" x14ac:dyDescent="0.3">
      <c r="A1" s="244" t="s">
        <v>58</v>
      </c>
      <c r="B1" s="244"/>
      <c r="C1" s="244"/>
      <c r="D1" s="244"/>
      <c r="E1" s="244"/>
    </row>
    <row r="2" spans="1:10" ht="32.25" customHeight="1" x14ac:dyDescent="0.25">
      <c r="A2" s="245" t="s">
        <v>141</v>
      </c>
      <c r="B2" s="245"/>
      <c r="C2" s="245"/>
      <c r="D2" s="245"/>
      <c r="E2" s="245"/>
    </row>
    <row r="3" spans="1:10" ht="15.75" customHeight="1" x14ac:dyDescent="0.25">
      <c r="B3" s="22" t="s">
        <v>63</v>
      </c>
    </row>
    <row r="4" spans="1:10" ht="53.25" customHeight="1" x14ac:dyDescent="0.3">
      <c r="A4" s="23"/>
      <c r="B4" s="20" t="s">
        <v>142</v>
      </c>
      <c r="C4" s="20" t="s">
        <v>143</v>
      </c>
      <c r="D4" s="20" t="s">
        <v>144</v>
      </c>
      <c r="E4" s="52" t="s">
        <v>145</v>
      </c>
    </row>
    <row r="5" spans="1:10" ht="34.5" customHeight="1" x14ac:dyDescent="0.25">
      <c r="A5" s="24" t="s">
        <v>64</v>
      </c>
      <c r="B5" s="179">
        <v>324.17</v>
      </c>
      <c r="C5" s="180">
        <v>573.32000000000005</v>
      </c>
      <c r="D5" s="114">
        <v>193.16445182952299</v>
      </c>
      <c r="E5" s="115">
        <v>100</v>
      </c>
      <c r="F5" s="57"/>
      <c r="G5" s="58"/>
      <c r="H5" s="58"/>
      <c r="I5" s="58"/>
    </row>
    <row r="6" spans="1:10" ht="18" customHeight="1" x14ac:dyDescent="0.25">
      <c r="A6" s="25" t="s">
        <v>65</v>
      </c>
      <c r="B6" s="116"/>
      <c r="C6" s="117"/>
      <c r="D6" s="116"/>
      <c r="E6" s="118"/>
    </row>
    <row r="7" spans="1:10" ht="19.5" customHeight="1" x14ac:dyDescent="0.25">
      <c r="A7" s="27" t="s">
        <v>66</v>
      </c>
      <c r="B7" s="130">
        <v>285.88</v>
      </c>
      <c r="C7" s="113">
        <v>221.45</v>
      </c>
      <c r="D7" s="119">
        <v>210.28068752199999</v>
      </c>
      <c r="E7" s="144">
        <v>108.860965633357</v>
      </c>
      <c r="J7" s="128"/>
    </row>
    <row r="8" spans="1:10" ht="16.5" customHeight="1" x14ac:dyDescent="0.25">
      <c r="A8" s="25" t="s">
        <v>65</v>
      </c>
      <c r="B8" s="116"/>
      <c r="C8" s="117"/>
      <c r="D8" s="116"/>
      <c r="E8" s="120"/>
    </row>
    <row r="9" spans="1:10" ht="34.5" x14ac:dyDescent="0.25">
      <c r="A9" s="28" t="s">
        <v>67</v>
      </c>
      <c r="B9" s="121">
        <v>285.88</v>
      </c>
      <c r="C9" s="122">
        <v>221.45</v>
      </c>
      <c r="D9" s="177">
        <v>210.28068752199999</v>
      </c>
      <c r="E9" s="123"/>
      <c r="H9" s="58"/>
    </row>
    <row r="10" spans="1:10" ht="17.25" x14ac:dyDescent="0.25">
      <c r="A10" s="25" t="s">
        <v>68</v>
      </c>
      <c r="B10" s="116"/>
      <c r="C10" s="117"/>
      <c r="D10" s="117"/>
      <c r="E10" s="116"/>
    </row>
    <row r="11" spans="1:10" ht="17.25" x14ac:dyDescent="0.25">
      <c r="A11" s="29" t="s">
        <v>69</v>
      </c>
      <c r="B11" s="121">
        <v>395.35</v>
      </c>
      <c r="C11" s="124">
        <v>362.06</v>
      </c>
      <c r="D11" s="176">
        <v>351.8453608232</v>
      </c>
      <c r="E11" s="123"/>
    </row>
    <row r="12" spans="1:10" ht="17.25" x14ac:dyDescent="0.25">
      <c r="A12" s="29" t="s">
        <v>70</v>
      </c>
      <c r="B12" s="141">
        <v>-109.47</v>
      </c>
      <c r="C12" s="141">
        <v>-140.61000000000001</v>
      </c>
      <c r="D12" s="212">
        <v>-141.5646733012</v>
      </c>
      <c r="E12" s="210"/>
    </row>
    <row r="13" spans="1:10" ht="17.25" x14ac:dyDescent="0.25">
      <c r="A13" s="30" t="s">
        <v>71</v>
      </c>
      <c r="B13" s="145"/>
      <c r="C13" s="137"/>
      <c r="D13" s="137"/>
      <c r="E13" s="140"/>
      <c r="I13" s="58"/>
    </row>
    <row r="14" spans="1:10" ht="17.25" x14ac:dyDescent="0.25">
      <c r="A14" s="27" t="s">
        <v>72</v>
      </c>
      <c r="B14" s="131">
        <v>38.29</v>
      </c>
      <c r="C14" s="131">
        <v>351.87</v>
      </c>
      <c r="D14" s="213">
        <v>-17.116235692477005</v>
      </c>
      <c r="E14" s="214">
        <v>-8.8609656333572779</v>
      </c>
    </row>
    <row r="15" spans="1:10" ht="17.25" x14ac:dyDescent="0.25">
      <c r="A15" s="25" t="s">
        <v>65</v>
      </c>
      <c r="B15" s="138"/>
      <c r="C15" s="138"/>
      <c r="D15" s="138"/>
      <c r="E15" s="140"/>
    </row>
    <row r="16" spans="1:10" ht="17.25" x14ac:dyDescent="0.25">
      <c r="A16" s="28" t="s">
        <v>73</v>
      </c>
      <c r="B16" s="141">
        <v>38.29</v>
      </c>
      <c r="C16" s="142">
        <v>-26.83</v>
      </c>
      <c r="D16" s="215">
        <v>-17.116235692477005</v>
      </c>
      <c r="E16" s="210"/>
    </row>
    <row r="17" spans="1:8" ht="17.25" x14ac:dyDescent="0.25">
      <c r="A17" s="25" t="s">
        <v>68</v>
      </c>
      <c r="B17" s="117"/>
      <c r="C17" s="138"/>
      <c r="D17" s="117"/>
      <c r="E17" s="118"/>
    </row>
    <row r="18" spans="1:8" ht="17.25" x14ac:dyDescent="0.25">
      <c r="A18" s="29" t="s">
        <v>74</v>
      </c>
      <c r="B18" s="124">
        <v>175.28</v>
      </c>
      <c r="C18" s="139">
        <v>78.36</v>
      </c>
      <c r="D18" s="176">
        <v>75.252873601123</v>
      </c>
      <c r="E18" s="123"/>
    </row>
    <row r="19" spans="1:8" ht="17.25" x14ac:dyDescent="0.25">
      <c r="A19" s="25" t="s">
        <v>65</v>
      </c>
      <c r="B19" s="117"/>
      <c r="C19" s="138"/>
      <c r="D19" s="117"/>
      <c r="E19" s="118"/>
      <c r="G19" s="135"/>
      <c r="H19" s="196"/>
    </row>
    <row r="20" spans="1:8" ht="17.25" x14ac:dyDescent="0.25">
      <c r="A20" s="31" t="s">
        <v>75</v>
      </c>
      <c r="B20" s="124">
        <v>39.479999999999997</v>
      </c>
      <c r="C20" s="139">
        <v>78.36</v>
      </c>
      <c r="D20" s="176">
        <v>40.545659241122998</v>
      </c>
      <c r="E20" s="123"/>
    </row>
    <row r="21" spans="1:8" ht="17.25" x14ac:dyDescent="0.25">
      <c r="A21" s="31" t="s">
        <v>76</v>
      </c>
      <c r="B21" s="117">
        <v>135.81</v>
      </c>
      <c r="C21" s="140" t="s">
        <v>24</v>
      </c>
      <c r="D21" s="125">
        <v>34.707214360000002</v>
      </c>
      <c r="E21" s="118"/>
    </row>
    <row r="22" spans="1:8" ht="17.25" x14ac:dyDescent="0.25">
      <c r="A22" s="29" t="s">
        <v>77</v>
      </c>
      <c r="B22" s="178">
        <v>-90.46</v>
      </c>
      <c r="C22" s="178">
        <v>-105.18</v>
      </c>
      <c r="D22" s="212">
        <v>-92.36910929359999</v>
      </c>
      <c r="E22" s="123"/>
    </row>
    <row r="23" spans="1:8" ht="34.5" x14ac:dyDescent="0.25">
      <c r="A23" s="28" t="s">
        <v>78</v>
      </c>
      <c r="B23" s="208">
        <f>G11-46.52965422</f>
        <v>-46.529654219999998</v>
      </c>
      <c r="C23" s="125">
        <v>378.6932114</v>
      </c>
      <c r="D23" s="173" t="s">
        <v>24</v>
      </c>
      <c r="E23" s="123"/>
    </row>
    <row r="24" spans="1:8" ht="16.5" customHeight="1" x14ac:dyDescent="0.25">
      <c r="A24" s="25" t="s">
        <v>68</v>
      </c>
      <c r="B24" s="138"/>
      <c r="C24" s="117"/>
      <c r="D24" s="116"/>
      <c r="E24" s="116"/>
    </row>
    <row r="25" spans="1:8" ht="17.25" x14ac:dyDescent="0.25">
      <c r="A25" s="29" t="s">
        <v>69</v>
      </c>
      <c r="B25" s="140" t="s">
        <v>24</v>
      </c>
      <c r="C25" s="125">
        <v>378.6932114</v>
      </c>
      <c r="D25" s="118" t="s">
        <v>24</v>
      </c>
      <c r="E25" s="123"/>
    </row>
    <row r="26" spans="1:8" ht="18" thickBot="1" x14ac:dyDescent="0.3">
      <c r="A26" s="32" t="s">
        <v>70</v>
      </c>
      <c r="B26" s="209">
        <v>-46.529654219999998</v>
      </c>
      <c r="C26" s="174" t="s">
        <v>24</v>
      </c>
      <c r="D26" s="175" t="s">
        <v>24</v>
      </c>
      <c r="E26" s="123"/>
    </row>
    <row r="27" spans="1:8" ht="15.75" thickTop="1" x14ac:dyDescent="0.25">
      <c r="A27" s="33" t="s">
        <v>79</v>
      </c>
    </row>
    <row r="28" spans="1:8" ht="33" customHeight="1" x14ac:dyDescent="0.25">
      <c r="A28" s="240" t="s">
        <v>80</v>
      </c>
      <c r="B28" s="240"/>
      <c r="C28" s="240"/>
      <c r="D28" s="240"/>
      <c r="E28" s="240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B15" sqref="B15"/>
    </sheetView>
  </sheetViews>
  <sheetFormatPr defaultRowHeight="15" x14ac:dyDescent="0.25"/>
  <cols>
    <col min="1" max="1" width="61" customWidth="1"/>
    <col min="2" max="2" width="15.85546875" customWidth="1"/>
    <col min="3" max="3" width="15.5703125" customWidth="1"/>
    <col min="4" max="4" width="15" customWidth="1"/>
    <col min="5" max="5" width="15.7109375" customWidth="1"/>
  </cols>
  <sheetData>
    <row r="1" spans="1:8" ht="16.5" x14ac:dyDescent="0.25">
      <c r="A1" s="238" t="s">
        <v>58</v>
      </c>
      <c r="B1" s="238"/>
      <c r="C1" s="238"/>
      <c r="D1" s="238"/>
      <c r="E1" s="238"/>
    </row>
    <row r="2" spans="1:8" ht="36.75" customHeight="1" x14ac:dyDescent="0.25">
      <c r="A2" s="245" t="s">
        <v>146</v>
      </c>
      <c r="B2" s="245"/>
      <c r="C2" s="245"/>
      <c r="D2" s="245"/>
      <c r="E2" s="245"/>
    </row>
    <row r="3" spans="1:8" x14ac:dyDescent="0.25">
      <c r="C3" s="22" t="s">
        <v>63</v>
      </c>
      <c r="D3" s="22"/>
    </row>
    <row r="5" spans="1:8" ht="51.75" x14ac:dyDescent="0.3">
      <c r="A5" s="23"/>
      <c r="B5" s="20" t="s">
        <v>142</v>
      </c>
      <c r="C5" s="20" t="s">
        <v>143</v>
      </c>
      <c r="D5" s="20" t="s">
        <v>144</v>
      </c>
      <c r="E5" s="52" t="s">
        <v>145</v>
      </c>
      <c r="G5" s="94"/>
    </row>
    <row r="6" spans="1:8" ht="17.25" x14ac:dyDescent="0.25">
      <c r="A6" s="34" t="s">
        <v>81</v>
      </c>
      <c r="B6" s="181">
        <v>160.91</v>
      </c>
      <c r="C6" s="181">
        <v>177.95</v>
      </c>
      <c r="D6" s="182">
        <v>195.55115821289999</v>
      </c>
      <c r="E6" s="182">
        <v>100</v>
      </c>
      <c r="F6" s="94"/>
      <c r="G6" s="58"/>
      <c r="H6" s="94"/>
    </row>
    <row r="7" spans="1:8" ht="17.25" x14ac:dyDescent="0.25">
      <c r="A7" s="38" t="s">
        <v>65</v>
      </c>
      <c r="B7" s="117"/>
      <c r="C7" s="125"/>
      <c r="D7" s="125"/>
      <c r="E7" s="125"/>
      <c r="G7" s="94"/>
      <c r="H7" s="94"/>
    </row>
    <row r="8" spans="1:8" ht="17.25" x14ac:dyDescent="0.25">
      <c r="A8" s="35" t="s">
        <v>82</v>
      </c>
      <c r="B8" s="183">
        <v>86.69</v>
      </c>
      <c r="C8" s="183">
        <v>108.07</v>
      </c>
      <c r="D8" s="168">
        <v>125.4209325067</v>
      </c>
      <c r="E8" s="151">
        <v>64.137146336996906</v>
      </c>
      <c r="F8" s="94"/>
      <c r="G8" s="94"/>
    </row>
    <row r="9" spans="1:8" ht="17.25" x14ac:dyDescent="0.25">
      <c r="A9" s="38" t="s">
        <v>65</v>
      </c>
      <c r="B9" s="117"/>
      <c r="C9" s="125"/>
      <c r="D9" s="125"/>
      <c r="E9" s="125"/>
      <c r="G9" s="94"/>
    </row>
    <row r="10" spans="1:8" ht="34.5" x14ac:dyDescent="0.25">
      <c r="A10" s="36" t="s">
        <v>83</v>
      </c>
      <c r="B10" s="124">
        <v>86.69</v>
      </c>
      <c r="C10" s="124">
        <v>108.07</v>
      </c>
      <c r="D10" s="168">
        <v>125.4209325067</v>
      </c>
      <c r="E10" s="151">
        <v>64.137146336996906</v>
      </c>
    </row>
    <row r="11" spans="1:8" ht="17.25" x14ac:dyDescent="0.25">
      <c r="A11" s="37" t="s">
        <v>84</v>
      </c>
      <c r="B11" s="182"/>
      <c r="C11" s="125"/>
      <c r="D11" s="125"/>
      <c r="E11" s="184"/>
    </row>
    <row r="12" spans="1:8" ht="17.25" x14ac:dyDescent="0.25">
      <c r="A12" s="35" t="s">
        <v>85</v>
      </c>
      <c r="B12" s="183">
        <v>74.22</v>
      </c>
      <c r="C12" s="183">
        <v>69.88</v>
      </c>
      <c r="D12" s="185">
        <v>70.130225706199994</v>
      </c>
      <c r="E12" s="151">
        <v>35.862853663003101</v>
      </c>
    </row>
    <row r="13" spans="1:8" ht="17.25" x14ac:dyDescent="0.25">
      <c r="A13" s="38" t="s">
        <v>65</v>
      </c>
      <c r="B13" s="117"/>
      <c r="C13" s="125"/>
      <c r="D13" s="125"/>
      <c r="E13" s="125"/>
    </row>
    <row r="14" spans="1:8" ht="34.5" x14ac:dyDescent="0.25">
      <c r="A14" s="37" t="s">
        <v>86</v>
      </c>
      <c r="B14" s="124">
        <v>44.98</v>
      </c>
      <c r="C14" s="124">
        <v>35.1</v>
      </c>
      <c r="D14" s="176">
        <v>32.7686532062</v>
      </c>
      <c r="E14" s="150">
        <v>16.757074468730199</v>
      </c>
    </row>
    <row r="15" spans="1:8" ht="34.5" x14ac:dyDescent="0.25">
      <c r="A15" s="37" t="s">
        <v>87</v>
      </c>
      <c r="B15" s="125">
        <v>29.24</v>
      </c>
      <c r="C15" s="124">
        <v>34.78</v>
      </c>
      <c r="D15" s="186">
        <v>37.361572500000001</v>
      </c>
      <c r="E15" s="150">
        <v>19.105779194272898</v>
      </c>
    </row>
    <row r="16" spans="1:8" ht="17.25" x14ac:dyDescent="0.3">
      <c r="A16" s="39" t="s">
        <v>88</v>
      </c>
      <c r="B16" s="15"/>
      <c r="C16" s="15"/>
      <c r="D16" s="15"/>
      <c r="E16" s="48"/>
    </row>
    <row r="18" spans="1:5" ht="34.5" customHeight="1" x14ac:dyDescent="0.25">
      <c r="A18" s="240" t="s">
        <v>80</v>
      </c>
      <c r="B18" s="240"/>
      <c r="C18" s="240"/>
      <c r="D18" s="240"/>
      <c r="E18" s="240"/>
    </row>
  </sheetData>
  <mergeCells count="3">
    <mergeCell ref="A1:E1"/>
    <mergeCell ref="A2:E2"/>
    <mergeCell ref="A18:E1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workbookViewId="0">
      <selection activeCell="B19" sqref="B19"/>
    </sheetView>
  </sheetViews>
  <sheetFormatPr defaultRowHeight="15" x14ac:dyDescent="0.25"/>
  <cols>
    <col min="1" max="1" width="56.5703125" customWidth="1"/>
    <col min="2" max="2" width="12.140625" customWidth="1"/>
    <col min="3" max="3" width="13.85546875" customWidth="1"/>
    <col min="4" max="4" width="13" customWidth="1"/>
    <col min="5" max="5" width="12.5703125" customWidth="1"/>
    <col min="8" max="8" width="9.42578125" bestFit="1" customWidth="1"/>
  </cols>
  <sheetData>
    <row r="1" spans="1:8" ht="17.25" x14ac:dyDescent="0.25">
      <c r="A1" s="241" t="s">
        <v>58</v>
      </c>
      <c r="B1" s="241"/>
      <c r="C1" s="241"/>
      <c r="D1" s="241"/>
    </row>
    <row r="2" spans="1:8" ht="37.5" customHeight="1" x14ac:dyDescent="0.25">
      <c r="A2" s="246" t="s">
        <v>147</v>
      </c>
      <c r="B2" s="246"/>
      <c r="C2" s="246"/>
      <c r="D2" s="246"/>
      <c r="E2" s="246"/>
    </row>
    <row r="3" spans="1:8" ht="17.25" x14ac:dyDescent="0.3">
      <c r="A3" s="15"/>
      <c r="B3" s="15"/>
    </row>
    <row r="4" spans="1:8" ht="90" customHeight="1" x14ac:dyDescent="0.3">
      <c r="A4" s="23"/>
      <c r="B4" s="97" t="s">
        <v>120</v>
      </c>
      <c r="C4" s="5" t="s">
        <v>121</v>
      </c>
      <c r="D4" s="97" t="s">
        <v>115</v>
      </c>
      <c r="E4" s="97" t="s">
        <v>148</v>
      </c>
    </row>
    <row r="5" spans="1:8" ht="34.5" x14ac:dyDescent="0.25">
      <c r="A5" s="43" t="s">
        <v>97</v>
      </c>
      <c r="B5" s="206">
        <v>4600.3267872300003</v>
      </c>
      <c r="C5" s="206">
        <v>4478.4399219899997</v>
      </c>
      <c r="D5" s="207">
        <v>4481.0966039799996</v>
      </c>
      <c r="E5" s="206">
        <v>4247.3194721299997</v>
      </c>
      <c r="G5" s="128"/>
      <c r="H5" s="127"/>
    </row>
    <row r="6" spans="1:8" ht="17.25" x14ac:dyDescent="0.25">
      <c r="A6" s="44" t="s">
        <v>98</v>
      </c>
      <c r="B6" s="188">
        <v>100</v>
      </c>
      <c r="C6" s="189">
        <v>100</v>
      </c>
      <c r="D6" s="189">
        <v>100</v>
      </c>
      <c r="E6" s="189">
        <v>100</v>
      </c>
    </row>
    <row r="7" spans="1:8" ht="17.25" x14ac:dyDescent="0.25">
      <c r="A7" s="45" t="s">
        <v>65</v>
      </c>
      <c r="B7" s="51"/>
      <c r="C7" s="51"/>
      <c r="D7" s="51"/>
      <c r="E7" s="51"/>
    </row>
    <row r="8" spans="1:8" ht="17.25" x14ac:dyDescent="0.25">
      <c r="A8" s="46" t="s">
        <v>99</v>
      </c>
      <c r="B8" s="62">
        <v>76.792808307802005</v>
      </c>
      <c r="C8" s="62">
        <v>77.283422797643794</v>
      </c>
      <c r="D8" s="51">
        <v>77.382550687261997</v>
      </c>
      <c r="E8" s="62">
        <v>79.321190828634798</v>
      </c>
      <c r="G8" s="58"/>
    </row>
    <row r="9" spans="1:8" ht="17.25" x14ac:dyDescent="0.25">
      <c r="A9" s="46" t="s">
        <v>100</v>
      </c>
      <c r="B9" s="150">
        <v>22.772840070798701</v>
      </c>
      <c r="C9" s="150">
        <v>22.343195242984802</v>
      </c>
      <c r="D9" s="51">
        <v>22.243789063032001</v>
      </c>
      <c r="E9" s="150">
        <v>20.3640967314909</v>
      </c>
      <c r="G9" s="58"/>
    </row>
    <row r="10" spans="1:8" ht="17.25" x14ac:dyDescent="0.25">
      <c r="A10" s="46" t="s">
        <v>101</v>
      </c>
      <c r="B10" s="150">
        <v>0.434351621399304</v>
      </c>
      <c r="C10" s="150">
        <v>0.37338195937146101</v>
      </c>
      <c r="D10" s="51">
        <v>0.37366024970602801</v>
      </c>
      <c r="E10" s="150">
        <v>0.31471243987438102</v>
      </c>
    </row>
    <row r="11" spans="1:8" ht="17.25" x14ac:dyDescent="0.25">
      <c r="A11" s="44" t="s">
        <v>102</v>
      </c>
      <c r="B11" s="190">
        <v>100</v>
      </c>
      <c r="C11" s="190">
        <v>100</v>
      </c>
      <c r="D11" s="189">
        <v>100</v>
      </c>
      <c r="E11" s="189">
        <v>100</v>
      </c>
    </row>
    <row r="12" spans="1:8" ht="17.25" x14ac:dyDescent="0.25">
      <c r="A12" s="45" t="s">
        <v>65</v>
      </c>
      <c r="B12" s="51"/>
      <c r="C12" s="51"/>
      <c r="D12" s="51"/>
      <c r="E12" s="51"/>
    </row>
    <row r="13" spans="1:8" ht="17.25" x14ac:dyDescent="0.25">
      <c r="A13" s="47" t="s">
        <v>103</v>
      </c>
      <c r="B13" s="62">
        <v>40.573725943149597</v>
      </c>
      <c r="C13" s="62">
        <v>42.170976588892103</v>
      </c>
      <c r="D13" s="51">
        <v>42.316642025655</v>
      </c>
      <c r="E13" s="62">
        <v>43.665592652250503</v>
      </c>
    </row>
    <row r="14" spans="1:8" ht="17.25" x14ac:dyDescent="0.25">
      <c r="A14" s="47" t="s">
        <v>104</v>
      </c>
      <c r="B14" s="62">
        <v>36.833063983923502</v>
      </c>
      <c r="C14" s="62">
        <v>35.705811393567899</v>
      </c>
      <c r="D14" s="51">
        <v>35.494831133015602</v>
      </c>
      <c r="E14" s="62">
        <v>35.185751627497503</v>
      </c>
    </row>
    <row r="15" spans="1:8" ht="17.25" x14ac:dyDescent="0.25">
      <c r="A15" s="47" t="s">
        <v>105</v>
      </c>
      <c r="B15" s="62">
        <v>17.1005013368558</v>
      </c>
      <c r="C15" s="62">
        <v>17.152764195141</v>
      </c>
      <c r="D15" s="51">
        <v>17.2876236861743</v>
      </c>
      <c r="E15" s="62">
        <v>17.0329063301471</v>
      </c>
    </row>
    <row r="16" spans="1:8" ht="17.25" x14ac:dyDescent="0.25">
      <c r="A16" s="47" t="s">
        <v>106</v>
      </c>
      <c r="B16" s="62">
        <v>4.9089302241934298</v>
      </c>
      <c r="C16" s="62">
        <v>4.4056976133851196</v>
      </c>
      <c r="D16" s="51">
        <v>4.3349518485602099</v>
      </c>
      <c r="E16" s="62">
        <v>3.6267796315013099</v>
      </c>
    </row>
    <row r="17" spans="1:5" ht="17.25" x14ac:dyDescent="0.25">
      <c r="A17" s="47" t="s">
        <v>107</v>
      </c>
      <c r="B17" s="62">
        <v>8.7036588816137406E-2</v>
      </c>
      <c r="C17" s="62">
        <v>7.56693357291746E-2</v>
      </c>
      <c r="D17" s="51">
        <v>7.5628711217472402E-2</v>
      </c>
      <c r="E17" s="62">
        <v>6.5296851771999606E-2</v>
      </c>
    </row>
    <row r="18" spans="1:5" ht="17.25" x14ac:dyDescent="0.25">
      <c r="A18" s="47" t="s">
        <v>108</v>
      </c>
      <c r="B18" s="62">
        <v>0.496741923061508</v>
      </c>
      <c r="C18" s="62">
        <v>0.489080873284715</v>
      </c>
      <c r="D18" s="51">
        <v>0.49032259537732698</v>
      </c>
      <c r="E18" s="62">
        <v>0.42367290683165298</v>
      </c>
    </row>
    <row r="20" spans="1:5" ht="28.5" customHeight="1" x14ac:dyDescent="0.25">
      <c r="A20" s="240" t="s">
        <v>80</v>
      </c>
      <c r="B20" s="240"/>
      <c r="C20" s="240"/>
      <c r="D20" s="240"/>
      <c r="E20" s="240"/>
    </row>
  </sheetData>
  <mergeCells count="3">
    <mergeCell ref="A1:D1"/>
    <mergeCell ref="A20:E20"/>
    <mergeCell ref="A2:E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showRuler="0" showWhiteSpace="0" topLeftCell="A7" zoomScaleNormal="100" zoomScalePageLayoutView="82" workbookViewId="0">
      <selection activeCell="B14" sqref="B14"/>
    </sheetView>
  </sheetViews>
  <sheetFormatPr defaultRowHeight="15" x14ac:dyDescent="0.25"/>
  <cols>
    <col min="1" max="1" width="68.42578125" customWidth="1"/>
    <col min="2" max="2" width="14" customWidth="1"/>
    <col min="3" max="3" width="12.85546875" customWidth="1"/>
    <col min="4" max="4" width="12.42578125" customWidth="1"/>
    <col min="5" max="5" width="11.140625" customWidth="1"/>
  </cols>
  <sheetData>
    <row r="1" spans="1:10" ht="17.25" x14ac:dyDescent="0.25">
      <c r="A1" s="241" t="s">
        <v>58</v>
      </c>
      <c r="B1" s="241"/>
      <c r="C1" s="241"/>
      <c r="D1" s="241"/>
      <c r="E1" s="241"/>
    </row>
    <row r="2" spans="1:10" ht="36" customHeight="1" x14ac:dyDescent="0.25">
      <c r="A2" s="246" t="s">
        <v>149</v>
      </c>
      <c r="B2" s="246"/>
      <c r="C2" s="246"/>
      <c r="D2" s="246"/>
      <c r="E2" s="246"/>
    </row>
    <row r="4" spans="1:10" ht="66.75" customHeight="1" x14ac:dyDescent="0.3">
      <c r="A4" s="23"/>
      <c r="B4" s="97" t="s">
        <v>120</v>
      </c>
      <c r="C4" s="5" t="s">
        <v>121</v>
      </c>
      <c r="D4" s="97" t="s">
        <v>115</v>
      </c>
      <c r="E4" s="97" t="s">
        <v>148</v>
      </c>
    </row>
    <row r="5" spans="1:10" ht="24.75" customHeight="1" x14ac:dyDescent="0.25">
      <c r="A5" s="41" t="s">
        <v>89</v>
      </c>
      <c r="B5" s="191">
        <v>944.03086699999903</v>
      </c>
      <c r="C5" s="191">
        <v>1189.05061</v>
      </c>
      <c r="D5" s="126">
        <v>1208.8865330000001</v>
      </c>
      <c r="E5" s="191">
        <v>1452.306732</v>
      </c>
      <c r="F5" s="94"/>
      <c r="G5" s="58"/>
      <c r="H5" s="58"/>
    </row>
    <row r="6" spans="1:10" ht="21.75" customHeight="1" x14ac:dyDescent="0.25">
      <c r="A6" s="42" t="s">
        <v>90</v>
      </c>
      <c r="B6" s="192">
        <v>100</v>
      </c>
      <c r="C6" s="192">
        <v>100</v>
      </c>
      <c r="D6" s="192">
        <v>100</v>
      </c>
      <c r="E6" s="192">
        <v>100</v>
      </c>
      <c r="H6" s="129"/>
    </row>
    <row r="7" spans="1:10" ht="17.25" x14ac:dyDescent="0.25">
      <c r="A7" s="42" t="s">
        <v>65</v>
      </c>
      <c r="B7" s="193"/>
      <c r="C7" s="193"/>
      <c r="D7" s="117"/>
      <c r="E7" s="51"/>
    </row>
    <row r="8" spans="1:10" ht="17.25" x14ac:dyDescent="0.25">
      <c r="A8" s="40" t="s">
        <v>91</v>
      </c>
      <c r="B8" s="62">
        <v>4.3524954994930303</v>
      </c>
      <c r="C8" s="62">
        <v>4.1070247632268604</v>
      </c>
      <c r="D8" s="62">
        <v>4.0139915265314698</v>
      </c>
      <c r="E8" s="62">
        <v>5.98558259661087</v>
      </c>
      <c r="J8" s="58"/>
    </row>
    <row r="9" spans="1:10" ht="17.25" x14ac:dyDescent="0.25">
      <c r="A9" s="40" t="s">
        <v>92</v>
      </c>
      <c r="B9" s="62">
        <v>27.0392906548892</v>
      </c>
      <c r="C9" s="62">
        <v>29.775074082002298</v>
      </c>
      <c r="D9" s="62">
        <v>30.951680723206501</v>
      </c>
      <c r="E9" s="62">
        <v>32.813395235298003</v>
      </c>
      <c r="G9" s="129"/>
    </row>
    <row r="10" spans="1:10" ht="17.25" x14ac:dyDescent="0.25">
      <c r="A10" s="40" t="s">
        <v>93</v>
      </c>
      <c r="B10" s="62">
        <v>68.013125676747606</v>
      </c>
      <c r="C10" s="62">
        <v>65.635016746679895</v>
      </c>
      <c r="D10" s="62">
        <v>64.558049551868095</v>
      </c>
      <c r="E10" s="62">
        <v>60.8194686107122</v>
      </c>
    </row>
    <row r="11" spans="1:10" ht="17.25" x14ac:dyDescent="0.25">
      <c r="A11" s="40" t="s">
        <v>94</v>
      </c>
      <c r="B11" s="62">
        <v>0.59508816887022398</v>
      </c>
      <c r="C11" s="62">
        <v>0.48288440809092198</v>
      </c>
      <c r="D11" s="62">
        <v>0.47627819839399299</v>
      </c>
      <c r="E11" s="62">
        <v>0.38155355737895202</v>
      </c>
    </row>
    <row r="12" spans="1:10" ht="36" customHeight="1" x14ac:dyDescent="0.25">
      <c r="A12" s="42" t="s">
        <v>95</v>
      </c>
      <c r="B12" s="194">
        <v>10.440740084385499</v>
      </c>
      <c r="C12" s="187">
        <v>10.0810284248762</v>
      </c>
      <c r="D12" s="194">
        <v>10.081994816817399</v>
      </c>
      <c r="E12" s="187">
        <v>10.5006482673825</v>
      </c>
      <c r="H12" s="58"/>
    </row>
    <row r="13" spans="1:10" ht="22.5" customHeight="1" x14ac:dyDescent="0.25">
      <c r="A13" s="42" t="s">
        <v>96</v>
      </c>
      <c r="B13" s="187">
        <v>4023.7682942235801</v>
      </c>
      <c r="C13" s="187">
        <v>3837.7851586308798</v>
      </c>
      <c r="D13" s="195">
        <v>3760.7069647098901</v>
      </c>
      <c r="E13" s="187">
        <v>3310.9011375484001</v>
      </c>
    </row>
    <row r="15" spans="1:10" ht="33.75" customHeight="1" x14ac:dyDescent="0.25">
      <c r="A15" s="240" t="s">
        <v>80</v>
      </c>
      <c r="B15" s="240"/>
      <c r="C15" s="240"/>
      <c r="D15" s="240"/>
      <c r="E15" s="240"/>
    </row>
    <row r="16" spans="1:10" x14ac:dyDescent="0.25">
      <c r="C16" s="96"/>
    </row>
    <row r="17" spans="2:3" x14ac:dyDescent="0.25">
      <c r="B17" s="94"/>
      <c r="C17" s="94"/>
    </row>
  </sheetData>
  <mergeCells count="3">
    <mergeCell ref="A1:E1"/>
    <mergeCell ref="A2:E2"/>
    <mergeCell ref="A15:E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պետ պարտք</vt:lpstr>
      <vt:lpstr>պետ պարտքի կառուցվածք</vt:lpstr>
      <vt:lpstr>պարտքի միջին տոկոսադրույք</vt:lpstr>
      <vt:lpstr>արտ վարկերի ստաց և սպասարկում</vt:lpstr>
      <vt:lpstr>պարտքի կառ ուղենիշ. ցուց.</vt:lpstr>
      <vt:lpstr>պակասուրդի ֆինանս. փոխ. միջոց.</vt:lpstr>
      <vt:lpstr>կառ. պարտքի գծով տոկոսավճարներ</vt:lpstr>
      <vt:lpstr>կառ. արտաքին պարտք</vt:lpstr>
      <vt:lpstr>պետ պարտատոմսեր</vt:lpstr>
    </vt:vector>
  </TitlesOfParts>
  <Company>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2020-02-26T06:21:03Z</cp:lastPrinted>
  <dcterms:created xsi:type="dcterms:W3CDTF">2016-03-11T11:20:21Z</dcterms:created>
  <dcterms:modified xsi:type="dcterms:W3CDTF">2022-12-21T10:34:29Z</dcterms:modified>
</cp:coreProperties>
</file>