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SDjanuary-Oct2021\"/>
    </mc:Choice>
  </mc:AlternateContent>
  <bookViews>
    <workbookView xWindow="0" yWindow="0" windowWidth="28800" windowHeight="12330" firstSheet="1" activeTab="4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4" l="1"/>
  <c r="F20" i="2" l="1"/>
  <c r="H10" i="4" l="1"/>
  <c r="G10" i="4"/>
  <c r="G44" i="1" l="1"/>
  <c r="H7" i="1" l="1"/>
  <c r="G5" i="1"/>
  <c r="H5" i="1"/>
  <c r="I9" i="4" l="1"/>
  <c r="I10" i="4"/>
  <c r="I8" i="4"/>
  <c r="H8" i="4"/>
  <c r="G8" i="4"/>
  <c r="H9" i="4" l="1"/>
  <c r="G9" i="4"/>
  <c r="H11" i="3"/>
  <c r="F11" i="3"/>
  <c r="G9" i="3"/>
  <c r="H6" i="3"/>
  <c r="G24" i="2"/>
  <c r="H15" i="2"/>
  <c r="G15" i="2"/>
  <c r="H13" i="2"/>
  <c r="G13" i="2"/>
  <c r="F7" i="2"/>
  <c r="H41" i="1"/>
  <c r="H23" i="1"/>
  <c r="G23" i="1"/>
  <c r="G18" i="1"/>
  <c r="G15" i="1"/>
  <c r="H13" i="1"/>
  <c r="F12" i="1"/>
  <c r="G12" i="1"/>
  <c r="F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9" i="1"/>
  <c r="H11" i="1"/>
  <c r="H14" i="1"/>
  <c r="H15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1" i="2"/>
  <c r="F19" i="2"/>
  <c r="F13" i="2"/>
  <c r="F14" i="2"/>
  <c r="F15" i="2"/>
  <c r="F8" i="2"/>
  <c r="G47" i="1"/>
  <c r="G46" i="1"/>
  <c r="G41" i="1"/>
  <c r="G42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9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<sst xmlns="http://schemas.openxmlformats.org/spreadsheetml/2006/main" count="282" uniqueCount="150">
  <si>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</si>
  <si>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</si>
  <si>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</si>
  <si>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</si>
  <si>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</si>
  <si>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</si>
  <si>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</si>
  <si>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</si>
  <si>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</si>
  <si>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</si>
  <si>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</si>
  <si>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</si>
  <si>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</si>
  <si>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</si>
  <si>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</si>
  <si>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</si>
  <si>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</si>
  <si>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</si>
  <si>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</si>
  <si>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</si>
  <si>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</si>
  <si>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</si>
  <si>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</si>
  <si>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</si>
  <si>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</si>
  <si>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</si>
  <si>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</si>
  <si>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</si>
  <si>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</si>
  <si>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</si>
  <si>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</si>
  <si>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</si>
  <si>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</si>
  <si>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</si>
  <si>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</si>
  <si>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</si>
  <si>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</si>
  <si>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</si>
  <si>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</si>
  <si>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</si>
  <si>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</si>
  <si>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</si>
  <si>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</si>
  <si>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</si>
  <si>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</si>
  <si>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</si>
  <si>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</si>
  <si>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</si>
  <si>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</si>
  <si>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</si>
  <si>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</si>
  <si>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</si>
  <si>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</si>
  <si>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</si>
  <si>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</si>
  <si>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</si>
  <si>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</si>
  <si>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</si>
  <si>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</si>
  <si>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</si>
  <si>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</si>
  <si>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</si>
  <si>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</si>
  <si>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</si>
  <si>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</si>
  <si>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</si>
  <si>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</si>
  <si>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</si>
  <si>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</si>
  <si>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</si>
  <si>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</si>
  <si>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</si>
  <si>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</si>
  <si>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</si>
  <si>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</si>
  <si>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</si>
  <si>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</si>
  <si>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</si>
  <si>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</si>
  <si>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</si>
  <si>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</si>
  <si>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</si>
  <si>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</si>
  <si>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</si>
  <si>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</si>
  <si>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</si>
  <si>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</si>
  <si>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</si>
  <si>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</si>
  <si>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</si>
  <si>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</si>
  <si>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</si>
  <si>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</si>
  <si>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</si>
  <si>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</si>
  <si>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</si>
  <si>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</si>
  <si>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</si>
  <si>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</si>
  <si>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</si>
  <si>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</si>
  <si>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</si>
  <si>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</si>
  <si>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</si>
  <si>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</si>
  <si>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</si>
  <si>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</si>
  <si>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</si>
  <si>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</si>
  <si>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</si>
  <si>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</si>
  <si>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</si>
  <si>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</si>
  <si>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</si>
  <si>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</si>
  <si>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31.12.2020</t>
  </si>
  <si>
    <t>ուղենիշներն ըստ 2021-2023թթ. ռազմավարական ծրագրի</t>
  </si>
  <si>
    <t xml:space="preserve">             2019-2021թթ.  Հայաստանի Հանրապետության կառավարության պարտքի միջին կշռված տոկոսադրույքի վերաբերյալ </t>
  </si>
  <si>
    <t>01․10․2021-31․10․2021</t>
  </si>
  <si>
    <t>2019-2021թթ. Հայաստանի Հանրապետության պետական պարտքի վերաբերյալ (նոյեմբեր ամսվա վերջի դրությամբ)</t>
  </si>
  <si>
    <t>30.11.2019</t>
  </si>
  <si>
    <t>30.11.2020</t>
  </si>
  <si>
    <t>30.11.2021</t>
  </si>
  <si>
    <t xml:space="preserve">30.11.2021-ը 30.11․2019-ի նկատմամբ(%) </t>
  </si>
  <si>
    <t xml:space="preserve">30.11.2021-ը 30.11․2020-ի նկատմամբ(%) </t>
  </si>
  <si>
    <t xml:space="preserve">30.11․2021-ը 31.12.2020-ի նկատմամբ(%) </t>
  </si>
  <si>
    <t xml:space="preserve">Տեսակարար կշռի փոփոխությունը` 30.11.2021-ին 30․11.2019-ի նկատմամբ(+/-) </t>
  </si>
  <si>
    <t xml:space="preserve">Տեսակարար կշռի փոփոխությունը 30․11.2021-ին 30․11.2020-ի նկատմամբ(+/-) </t>
  </si>
  <si>
    <t xml:space="preserve">Տեսակարար կշռի փոփոխությունը 30.11.2021-ին 31.12.2020-ի նկատմամբ(+/-) </t>
  </si>
  <si>
    <t xml:space="preserve">  2019-2021թթ.  Հայաստանի Հանրապետության կառավարության պարտքի կառուցվածքի վերաբերյալ  (նոյեմբեր ամսվա վերջի դրությամբ)</t>
  </si>
  <si>
    <t xml:space="preserve">                                                                         (նոյեմբեր ամսվա վերջի դրությամբ)</t>
  </si>
  <si>
    <t xml:space="preserve"> 2019-2021թթ. հունվար-նոյեմբեր ամիսներին Հայաստանի Հանրապետության կառավարության արտաքին վարկերի սպասարկման և արտաքին վարկային միջոցների ստացման վերաբերյալ, մլն․ ԱՄՆ դոլար</t>
  </si>
  <si>
    <t>01․01․2019 - 30․11.2019</t>
  </si>
  <si>
    <t>01․01․2020 - 30․11․2020</t>
  </si>
  <si>
    <t>01․01․2021 - 30․11․2021</t>
  </si>
  <si>
    <t>01․11․2021-30․11․2021</t>
  </si>
  <si>
    <t xml:space="preserve">Փոփոխությունը 01.01.2021 - 30.11.2021-ին 01.01.2019-30.11.2019-ի նկատմամբ(%) </t>
  </si>
  <si>
    <t xml:space="preserve">Փոփոխությունը 01.01.2021 - 30.11.2021-ին 01.01.2020-30.11.2020-ի նկատմամբ(%) </t>
  </si>
  <si>
    <t xml:space="preserve">Փոփոխությունը 01.11.2021 - 30.11.2021-ին 01.10.2021-31․10.2021-ի նկատմամբ(%) </t>
  </si>
  <si>
    <t>30․11․2021</t>
  </si>
  <si>
    <t>2019-2021թթ. հունվար-նոյեմբեր ամիսներին պետական բյուջեի պակասուրդի ֆինանսավորումը փոխառու միջոցների հաշվին</t>
  </si>
  <si>
    <t>% (2021թ. նոյեմբեր)</t>
  </si>
  <si>
    <t>01.01.2019-30.11.2019</t>
  </si>
  <si>
    <t>01.01.2020-30.11.2020</t>
  </si>
  <si>
    <t>01.01.2021-30.11․2021</t>
  </si>
  <si>
    <t>2019-2021թթ. հունվար-նոյեմբեր ամիսներին ՀՀ պետական բյուջեից ՀՀ կառավարության պարտքի գծով վճարված տոկոսավճարներ</t>
  </si>
  <si>
    <t>01.01.2021-30.11.2021</t>
  </si>
  <si>
    <t xml:space="preserve">2019-2021թթ. վարկային պայմանագրերով ձևավորված ՀՀ կառավարության արտաքին պարտքը (նոյեմբեր ամսվա վերջի դրությամբ) </t>
  </si>
  <si>
    <t>2019-2021թթ. շրջանառության մեջ գտնվող ՀՀ պետական պարտատոմսերը  (նոյեմբեր ամսվա վերջի դրությամբ)</t>
  </si>
  <si>
    <t xml:space="preserve">ՀՀ Կառավարության պարտքի կառավարման 2021 -2023թթ. ռազմավարական ծրագրի ուղենշային ցուցանիշների վերաբերյալ (նոյեմբերի վերջի դրությամբ)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</si>
</sst>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0.0;[Red]0.0"/>
    <numFmt numFmtId="174" formatCode="0.00_ ;\-0.00\ "/>
    <numFmt numFmtId="175" formatCode="#,##0.00_ ;\-#,##0.00\ "/>
    <numFmt numFmtId="176" formatCode="#,##0.000;[Red]#,##0.000"/>
    <numFmt numFmtId="177" formatCode="0.00_);\(0.00\)"/>
    <numFmt numFmtId="178" formatCode="#,##0.0;[Red]#,##0.0"/>
    <numFmt numFmtId="179" formatCode="#,##0.0_);\(#,##0.0\)"/>
    <numFmt numFmtId="180" formatCode="#,##0.000_);\(#,##0.00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  <font>
      <i/>
      <sz val="1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4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2" fillId="5" borderId="1" xfId="10" applyFont="1" applyFill="1" applyBorder="1" applyAlignment="1">
      <alignment horizontal="center" vertical="center" wrapText="1"/>
    </xf>
    <xf numFmtId="43" fontId="23" fillId="2" borderId="1" xfId="10" applyFont="1" applyFill="1" applyBorder="1" applyAlignment="1">
      <alignment horizontal="center" vertical="center" wrapText="1"/>
    </xf>
    <xf numFmtId="43" fontId="24" fillId="0" borderId="1" xfId="10" applyFont="1" applyBorder="1" applyAlignment="1">
      <alignment horizontal="center" vertical="center" wrapText="1"/>
    </xf>
    <xf numFmtId="166" fontId="22" fillId="5" borderId="1" xfId="10" applyNumberFormat="1" applyFont="1" applyFill="1" applyBorder="1" applyAlignment="1">
      <alignment horizontal="center" vertical="center" wrapText="1"/>
    </xf>
    <xf numFmtId="166" fontId="24" fillId="0" borderId="1" xfId="10" applyNumberFormat="1" applyFont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3" fillId="2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7" fillId="0" borderId="1" xfId="10" applyNumberFormat="1" applyFont="1" applyBorder="1" applyAlignment="1">
      <alignment horizontal="center" vertical="center" wrapText="1"/>
    </xf>
    <xf numFmtId="170" fontId="19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0" fontId="19" fillId="0" borderId="1" xfId="4" applyNumberFormat="1" applyFont="1" applyBorder="1" applyAlignment="1">
      <alignment horizontal="center" vertical="center" wrapText="1"/>
    </xf>
    <xf numFmtId="170" fontId="17" fillId="0" borderId="1" xfId="4" applyNumberFormat="1" applyFont="1" applyBorder="1" applyAlignment="1">
      <alignment horizontal="center" vertical="center" wrapText="1"/>
    </xf>
    <xf numFmtId="170" fontId="17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7" fillId="0" borderId="1" xfId="5" applyNumberFormat="1" applyFont="1" applyBorder="1" applyAlignment="1">
      <alignment horizontal="center" vertical="center" wrapText="1"/>
    </xf>
    <xf numFmtId="170" fontId="17" fillId="0" borderId="4" xfId="4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43" fontId="23" fillId="4" borderId="1" xfId="1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66" fontId="23" fillId="4" borderId="1" xfId="1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4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4" fontId="24" fillId="0" borderId="1" xfId="3" applyNumberFormat="1" applyFont="1" applyBorder="1" applyAlignment="1">
      <alignment horizontal="center" vertical="center" wrapText="1"/>
    </xf>
    <xf numFmtId="170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0" fontId="24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170" fontId="24" fillId="0" borderId="1" xfId="4" applyNumberFormat="1" applyFont="1" applyFill="1" applyBorder="1" applyAlignment="1">
      <alignment horizontal="center" vertical="center" wrapText="1"/>
    </xf>
    <xf numFmtId="170" fontId="24" fillId="0" borderId="1" xfId="4" applyNumberFormat="1" applyFont="1" applyBorder="1" applyAlignment="1">
      <alignment horizontal="center" vertical="center" wrapText="1"/>
    </xf>
    <xf numFmtId="167" fontId="23" fillId="0" borderId="1" xfId="1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8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center" vertical="center" wrapText="1"/>
    </xf>
    <xf numFmtId="169" fontId="24" fillId="0" borderId="1" xfId="7" applyNumberFormat="1" applyFont="1" applyBorder="1" applyAlignment="1">
      <alignment horizontal="center" vertical="center" wrapText="1"/>
    </xf>
    <xf numFmtId="169" fontId="24" fillId="0" borderId="1" xfId="9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0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4" fillId="0" borderId="1" xfId="6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1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3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/>
    <xf numFmtId="178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179" fontId="23" fillId="0" borderId="1" xfId="4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25" fillId="0" borderId="1" xfId="4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24" fillId="0" borderId="1" xfId="3" applyNumberFormat="1" applyFont="1" applyBorder="1" applyAlignment="1">
      <alignment horizontal="center" vertical="center" wrapText="1"/>
    </xf>
    <xf numFmtId="177" fontId="24" fillId="0" borderId="1" xfId="4" applyNumberFormat="1" applyFont="1" applyBorder="1" applyAlignment="1">
      <alignment horizontal="center" vertical="center" wrapText="1"/>
    </xf>
    <xf numFmtId="170" fontId="22" fillId="5" borderId="1" xfId="1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70" fontId="19" fillId="0" borderId="1" xfId="3" applyNumberFormat="1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7" fontId="23" fillId="0" borderId="1" xfId="4" applyNumberFormat="1" applyFont="1" applyBorder="1" applyAlignment="1">
      <alignment horizontal="center" vertical="center" wrapText="1"/>
    </xf>
    <xf numFmtId="177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2" fontId="25" fillId="0" borderId="1" xfId="4" applyNumberFormat="1" applyFont="1" applyFill="1" applyBorder="1" applyAlignment="1">
      <alignment horizontal="center" vertical="center" wrapText="1"/>
    </xf>
    <xf numFmtId="2" fontId="24" fillId="0" borderId="1" xfId="5" applyNumberFormat="1" applyFont="1" applyFill="1" applyBorder="1" applyAlignment="1">
      <alignment horizontal="center" vertical="center" wrapText="1"/>
    </xf>
    <xf numFmtId="2" fontId="23" fillId="0" borderId="1" xfId="4" applyNumberFormat="1" applyFont="1" applyFill="1" applyBorder="1" applyAlignment="1">
      <alignment horizontal="center" vertical="center" wrapText="1"/>
    </xf>
    <xf numFmtId="177" fontId="24" fillId="0" borderId="1" xfId="4" applyNumberFormat="1" applyFont="1" applyFill="1" applyBorder="1" applyAlignment="1">
      <alignment horizontal="center" vertical="center" wrapText="1"/>
    </xf>
    <xf numFmtId="39" fontId="24" fillId="0" borderId="1" xfId="4" applyNumberFormat="1" applyFont="1" applyFill="1" applyBorder="1" applyAlignment="1">
      <alignment horizontal="center" vertical="center" wrapText="1"/>
    </xf>
    <xf numFmtId="39" fontId="24" fillId="0" borderId="1" xfId="5" applyNumberFormat="1" applyFont="1" applyFill="1" applyBorder="1" applyAlignment="1">
      <alignment horizontal="center" vertical="center" wrapText="1"/>
    </xf>
    <xf numFmtId="168" fontId="13" fillId="0" borderId="3" xfId="4" applyNumberFormat="1" applyFont="1" applyFill="1" applyBorder="1" applyAlignment="1">
      <alignment vertical="center"/>
    </xf>
    <xf numFmtId="168" fontId="27" fillId="0" borderId="3" xfId="4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WhiteSpace="0" view="pageLayout" topLeftCell="A25" zoomScale="106" zoomScalePageLayoutView="106" workbookViewId="0">
      <selection activeCell="K39" sqref="K39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5" width="11.140625" customWidth="1"/>
    <col min="6" max="6" width="11.42578125" customWidth="1"/>
    <col min="7" max="7" width="11.140625" customWidth="1"/>
  </cols>
  <sheetData>
    <row r="1" spans="1:13" ht="21" customHeight="1" x14ac:dyDescent="0.25">
      <c r="A1" s="222" t="s">
        <v>58</v>
      </c>
      <c r="B1" s="222"/>
      <c r="C1" s="222"/>
      <c r="D1" s="222"/>
      <c r="E1" s="222"/>
      <c r="F1" s="222"/>
      <c r="G1" s="222"/>
      <c r="H1" s="222"/>
    </row>
    <row r="2" spans="1:13" ht="25.5" customHeight="1" x14ac:dyDescent="0.25">
      <c r="A2" s="221" t="s">
        <v>119</v>
      </c>
      <c r="B2" s="221"/>
      <c r="C2" s="221"/>
      <c r="D2" s="221"/>
      <c r="E2" s="221"/>
      <c r="F2" s="221"/>
      <c r="G2" s="221"/>
      <c r="H2" s="221"/>
    </row>
    <row r="3" spans="1:13" ht="12" customHeight="1" x14ac:dyDescent="0.3">
      <c r="A3" s="115" t="s">
        <v>46</v>
      </c>
      <c r="B3" s="115"/>
      <c r="C3" s="227" t="s">
        <v>110</v>
      </c>
      <c r="D3" s="227"/>
      <c r="E3" s="116"/>
      <c r="F3" s="116"/>
    </row>
    <row r="4" spans="1:13" ht="87.75" customHeight="1" x14ac:dyDescent="0.3">
      <c r="A4" s="122"/>
      <c r="B4" s="129" t="s">
        <v>120</v>
      </c>
      <c r="C4" s="129" t="s">
        <v>121</v>
      </c>
      <c r="D4" s="129" t="s">
        <v>115</v>
      </c>
      <c r="E4" s="129" t="s">
        <v>122</v>
      </c>
      <c r="F4" s="5" t="s">
        <v>123</v>
      </c>
      <c r="G4" s="5" t="s">
        <v>124</v>
      </c>
      <c r="H4" s="5" t="s">
        <v>125</v>
      </c>
    </row>
    <row r="5" spans="1:13" ht="16.5" x14ac:dyDescent="0.3">
      <c r="A5" s="11" t="s">
        <v>27</v>
      </c>
      <c r="B5" s="142">
        <v>3423.97255149797</v>
      </c>
      <c r="C5" s="59">
        <v>4038.9689030080799</v>
      </c>
      <c r="D5" s="59">
        <v>4164.2513012232903</v>
      </c>
      <c r="E5" s="59">
        <v>4450.1255229179496</v>
      </c>
      <c r="F5" s="59">
        <f>E5*100/B5</f>
        <v>129.96966114611647</v>
      </c>
      <c r="G5" s="59">
        <f>E5*100/C5</f>
        <v>110.17974215160842</v>
      </c>
      <c r="H5" s="140">
        <f>E5*100/D5</f>
        <v>106.86496085408393</v>
      </c>
      <c r="J5" s="58"/>
    </row>
    <row r="6" spans="1:13" ht="16.5" x14ac:dyDescent="0.3">
      <c r="A6" s="224" t="s">
        <v>26</v>
      </c>
      <c r="B6" s="225"/>
      <c r="C6" s="225"/>
      <c r="D6" s="225"/>
      <c r="E6" s="225"/>
      <c r="F6" s="225"/>
      <c r="G6" s="225"/>
      <c r="H6" s="226"/>
      <c r="K6" s="126"/>
    </row>
    <row r="7" spans="1:13" ht="16.5" customHeight="1" x14ac:dyDescent="0.3">
      <c r="A7" s="6" t="s">
        <v>29</v>
      </c>
      <c r="B7" s="66">
        <v>3179.2415975481999</v>
      </c>
      <c r="C7" s="60">
        <v>3794.41452353676</v>
      </c>
      <c r="D7" s="60">
        <v>3923.88906711752</v>
      </c>
      <c r="E7" s="60">
        <v>4223.58231050014</v>
      </c>
      <c r="F7" s="61">
        <f>E7*100/B7</f>
        <v>132.84873706223917</v>
      </c>
      <c r="G7" s="61">
        <f>E7*100/C7</f>
        <v>111.31051402795482</v>
      </c>
      <c r="H7" s="203">
        <f>E7*100/D7</f>
        <v>107.6376584112449</v>
      </c>
      <c r="J7" t="s">
        <v>114</v>
      </c>
    </row>
    <row r="8" spans="1:13" ht="17.25" customHeight="1" x14ac:dyDescent="0.3">
      <c r="A8" s="223" t="s">
        <v>3</v>
      </c>
      <c r="B8" s="223"/>
      <c r="C8" s="223"/>
      <c r="D8" s="223"/>
      <c r="E8" s="223"/>
      <c r="F8" s="223"/>
      <c r="G8" s="223"/>
      <c r="H8" s="138"/>
    </row>
    <row r="9" spans="1:13" ht="16.5" x14ac:dyDescent="0.3">
      <c r="A9" s="13" t="s">
        <v>2</v>
      </c>
      <c r="B9" s="65">
        <v>2442.2859593021099</v>
      </c>
      <c r="C9" s="55">
        <v>2807.1704712784799</v>
      </c>
      <c r="D9" s="55">
        <v>2922.95162258752</v>
      </c>
      <c r="E9" s="55">
        <v>3004.7093358409602</v>
      </c>
      <c r="F9" s="55">
        <f>E9*100/B9</f>
        <v>123.02856364533024</v>
      </c>
      <c r="G9" s="55">
        <f>E9*100/C9</f>
        <v>107.03693867485413</v>
      </c>
      <c r="H9" s="139">
        <f t="shared" ref="H9:H21" si="0">E9*100/D9</f>
        <v>102.79709430089935</v>
      </c>
      <c r="I9" s="58"/>
      <c r="J9" s="58"/>
    </row>
    <row r="10" spans="1:13" ht="16.5" x14ac:dyDescent="0.3">
      <c r="A10" s="223" t="s">
        <v>1</v>
      </c>
      <c r="B10" s="223"/>
      <c r="C10" s="223"/>
      <c r="D10" s="223"/>
      <c r="E10" s="223"/>
      <c r="F10" s="223"/>
      <c r="G10" s="223"/>
      <c r="H10" s="138"/>
    </row>
    <row r="11" spans="1:13" ht="18.75" customHeight="1" x14ac:dyDescent="0.3">
      <c r="A11" s="1" t="s">
        <v>42</v>
      </c>
      <c r="B11" s="67">
        <v>1969.77075538962</v>
      </c>
      <c r="C11" s="64">
        <v>2337.9320765381599</v>
      </c>
      <c r="D11" s="193">
        <v>2437.9773611158798</v>
      </c>
      <c r="E11" s="64">
        <v>2175.8948204980602</v>
      </c>
      <c r="F11" s="54">
        <f>E11*100/B11</f>
        <v>110.46436822886371</v>
      </c>
      <c r="G11" s="54">
        <f>E11*100/C11</f>
        <v>93.069206001911198</v>
      </c>
      <c r="H11" s="138">
        <f t="shared" si="0"/>
        <v>89.250001054240201</v>
      </c>
    </row>
    <row r="12" spans="1:13" ht="33.75" customHeight="1" x14ac:dyDescent="0.3">
      <c r="A12" s="1" t="s">
        <v>44</v>
      </c>
      <c r="B12" s="69">
        <v>3.5276689999999999</v>
      </c>
      <c r="C12" s="56">
        <v>3.3220798117194201</v>
      </c>
      <c r="D12" s="56">
        <v>0</v>
      </c>
      <c r="E12" s="56">
        <v>49.545518780821297</v>
      </c>
      <c r="F12" s="54">
        <f>E12*100/B12</f>
        <v>1404.4832091905814</v>
      </c>
      <c r="G12" s="54">
        <f>E12*100/C12</f>
        <v>1491.4006161452771</v>
      </c>
      <c r="H12" s="137" t="s">
        <v>24</v>
      </c>
      <c r="K12" s="58"/>
    </row>
    <row r="13" spans="1:13" ht="34.5" customHeight="1" x14ac:dyDescent="0.3">
      <c r="A13" s="1" t="s">
        <v>43</v>
      </c>
      <c r="B13" s="69">
        <v>465.30616491391203</v>
      </c>
      <c r="C13" s="56">
        <v>461.67473493</v>
      </c>
      <c r="D13" s="56">
        <v>480.48649146999998</v>
      </c>
      <c r="E13" s="56">
        <v>775.43061655999998</v>
      </c>
      <c r="F13" s="54">
        <f>E13*100/B13</f>
        <v>166.64954712204707</v>
      </c>
      <c r="G13" s="54">
        <f>E13*100/C13</f>
        <v>167.96037510642037</v>
      </c>
      <c r="H13" s="137">
        <f>E13*100/D13</f>
        <v>161.38447809170412</v>
      </c>
    </row>
    <row r="14" spans="1:13" ht="16.5" x14ac:dyDescent="0.3">
      <c r="A14" s="1" t="s">
        <v>112</v>
      </c>
      <c r="B14" s="69">
        <v>3.6813699985816002</v>
      </c>
      <c r="C14" s="52">
        <v>4.2415799985996001</v>
      </c>
      <c r="D14" s="52">
        <v>4.4877700016370001</v>
      </c>
      <c r="E14" s="52">
        <v>3.8383800020785999</v>
      </c>
      <c r="F14" s="54">
        <f>E14*100/B14</f>
        <v>104.26498840261898</v>
      </c>
      <c r="G14" s="54">
        <f>E14*100/C14</f>
        <v>90.494108406440034</v>
      </c>
      <c r="H14" s="138">
        <f t="shared" si="0"/>
        <v>85.529784295507056</v>
      </c>
    </row>
    <row r="15" spans="1:13" ht="16.5" x14ac:dyDescent="0.3">
      <c r="A15" s="13" t="s">
        <v>6</v>
      </c>
      <c r="B15" s="68">
        <v>736.95563824608803</v>
      </c>
      <c r="C15" s="63">
        <v>987.24405225828002</v>
      </c>
      <c r="D15" s="63">
        <v>1000.93744453</v>
      </c>
      <c r="E15" s="63">
        <v>1218.87297465918</v>
      </c>
      <c r="F15" s="63">
        <f>E15*100/B15</f>
        <v>165.39299130135262</v>
      </c>
      <c r="G15" s="63">
        <f>E15*100/C15</f>
        <v>123.46217451207312</v>
      </c>
      <c r="H15" s="139">
        <f t="shared" si="0"/>
        <v>121.7731419001428</v>
      </c>
      <c r="M15" s="58"/>
    </row>
    <row r="16" spans="1:13" ht="16.5" x14ac:dyDescent="0.3">
      <c r="A16" s="223" t="s">
        <v>1</v>
      </c>
      <c r="B16" s="223"/>
      <c r="C16" s="223"/>
      <c r="D16" s="223"/>
      <c r="E16" s="223"/>
      <c r="F16" s="223"/>
      <c r="G16" s="223"/>
      <c r="H16" s="138"/>
      <c r="J16" s="58"/>
    </row>
    <row r="17" spans="1:11" ht="21" customHeight="1" x14ac:dyDescent="0.3">
      <c r="A17" s="1" t="s">
        <v>42</v>
      </c>
      <c r="B17" s="56" t="s">
        <v>24</v>
      </c>
      <c r="C17" s="56" t="s">
        <v>24</v>
      </c>
      <c r="D17" s="56"/>
      <c r="E17" s="56" t="s">
        <v>24</v>
      </c>
      <c r="F17" s="56" t="s">
        <v>24</v>
      </c>
      <c r="G17" s="56" t="s">
        <v>24</v>
      </c>
      <c r="H17" s="138" t="s">
        <v>24</v>
      </c>
      <c r="K17" s="126"/>
    </row>
    <row r="18" spans="1:11" ht="36.75" customHeight="1" x14ac:dyDescent="0.3">
      <c r="A18" s="1" t="s">
        <v>41</v>
      </c>
      <c r="B18" s="62">
        <v>677.71347600000001</v>
      </c>
      <c r="C18" s="52">
        <v>940.70878718827998</v>
      </c>
      <c r="D18" s="52">
        <v>958.83393599999999</v>
      </c>
      <c r="E18" s="52">
        <v>1139.50509121918</v>
      </c>
      <c r="F18" s="56">
        <f>E18*100/B18</f>
        <v>168.13965364017344</v>
      </c>
      <c r="G18" s="56">
        <f>E18*100/C18</f>
        <v>121.1326083840558</v>
      </c>
      <c r="H18" s="137">
        <f t="shared" si="0"/>
        <v>118.84279940829921</v>
      </c>
      <c r="I18" s="126"/>
      <c r="J18" s="126"/>
      <c r="K18" s="126"/>
    </row>
    <row r="19" spans="1:11" ht="36" customHeight="1" x14ac:dyDescent="0.3">
      <c r="A19" s="1" t="s">
        <v>39</v>
      </c>
      <c r="B19" s="70">
        <v>59.242162246087602</v>
      </c>
      <c r="C19" s="52">
        <v>46.535265070000001</v>
      </c>
      <c r="D19" s="52">
        <v>42.103508529999999</v>
      </c>
      <c r="E19" s="52">
        <v>74.824383440000005</v>
      </c>
      <c r="F19" s="56">
        <f>E19*100/B19</f>
        <v>126.30258687923137</v>
      </c>
      <c r="G19" s="56">
        <f>E19*100/C19</f>
        <v>160.79071071680048</v>
      </c>
      <c r="H19" s="137">
        <f t="shared" si="0"/>
        <v>177.71531649597659</v>
      </c>
      <c r="K19" s="126"/>
    </row>
    <row r="20" spans="1:11" ht="16.5" x14ac:dyDescent="0.3">
      <c r="A20" s="1" t="s">
        <v>40</v>
      </c>
      <c r="B20" s="62" t="s">
        <v>24</v>
      </c>
      <c r="C20" s="52" t="s">
        <v>24</v>
      </c>
      <c r="D20" s="52">
        <v>0</v>
      </c>
      <c r="E20" s="52">
        <v>4.5434999999999999</v>
      </c>
      <c r="F20" s="56" t="s">
        <v>24</v>
      </c>
      <c r="G20" s="56" t="s">
        <v>24</v>
      </c>
      <c r="H20" s="138">
        <v>0</v>
      </c>
      <c r="K20" s="58"/>
    </row>
    <row r="21" spans="1:11" ht="19.5" customHeight="1" x14ac:dyDescent="0.25">
      <c r="A21" s="13" t="s">
        <v>28</v>
      </c>
      <c r="B21" s="202">
        <v>244.73095394976801</v>
      </c>
      <c r="C21" s="63">
        <v>244.554379471327</v>
      </c>
      <c r="D21" s="63">
        <v>240.362234105775</v>
      </c>
      <c r="E21" s="63">
        <v>226.54321241780801</v>
      </c>
      <c r="F21" s="123">
        <f>E21*100/B21</f>
        <v>92.568270895681991</v>
      </c>
      <c r="G21" s="123">
        <f>E21*100/C21</f>
        <v>92.635107540312632</v>
      </c>
      <c r="H21" s="143">
        <f t="shared" si="0"/>
        <v>94.250751687602573</v>
      </c>
      <c r="I21" s="58"/>
      <c r="J21" s="58"/>
      <c r="K21" s="58"/>
    </row>
    <row r="22" spans="1:11" ht="16.5" x14ac:dyDescent="0.3">
      <c r="A22" s="223" t="s">
        <v>30</v>
      </c>
      <c r="B22" s="223"/>
      <c r="C22" s="223"/>
      <c r="D22" s="223"/>
      <c r="E22" s="223"/>
      <c r="F22" s="223"/>
      <c r="G22" s="223"/>
      <c r="H22" s="138"/>
    </row>
    <row r="23" spans="1:11" ht="18" customHeight="1" x14ac:dyDescent="0.3">
      <c r="A23" s="4" t="s">
        <v>38</v>
      </c>
      <c r="B23" s="69">
        <v>64.310611000859595</v>
      </c>
      <c r="C23" s="54">
        <v>63.481200746052103</v>
      </c>
      <c r="D23" s="54">
        <v>63.070800095556599</v>
      </c>
      <c r="E23" s="54">
        <v>52.072324092123999</v>
      </c>
      <c r="F23" s="54">
        <f>E23*100/B23</f>
        <v>80.97003477610869</v>
      </c>
      <c r="G23" s="54">
        <f>E23*100/C23</f>
        <v>82.027944462538187</v>
      </c>
      <c r="H23" s="138">
        <f>E23*100/D23</f>
        <v>82.561698937116461</v>
      </c>
    </row>
    <row r="24" spans="1:11" ht="28.5" customHeight="1" x14ac:dyDescent="0.25">
      <c r="A24" s="238" t="s">
        <v>4</v>
      </c>
      <c r="B24" s="238"/>
      <c r="C24" s="238"/>
      <c r="D24" s="238"/>
      <c r="E24" s="238"/>
      <c r="F24" s="238"/>
      <c r="G24" s="238"/>
      <c r="H24" s="238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34"/>
      <c r="B27" s="129" t="s">
        <v>120</v>
      </c>
      <c r="C27" s="129" t="s">
        <v>121</v>
      </c>
      <c r="D27" s="129" t="s">
        <v>115</v>
      </c>
      <c r="E27" s="129" t="s">
        <v>122</v>
      </c>
      <c r="F27" s="5" t="s">
        <v>123</v>
      </c>
      <c r="G27" s="5" t="s">
        <v>124</v>
      </c>
      <c r="H27" s="5" t="s">
        <v>125</v>
      </c>
    </row>
    <row r="28" spans="1:11" ht="16.5" x14ac:dyDescent="0.3">
      <c r="A28" s="71" t="s">
        <v>27</v>
      </c>
      <c r="B28" s="145">
        <v>7164.9212176654501</v>
      </c>
      <c r="C28" s="72">
        <v>7947.4408276265403</v>
      </c>
      <c r="D28" s="72">
        <v>7968.4863874611001</v>
      </c>
      <c r="E28" s="72">
        <v>9159.2753528134708</v>
      </c>
      <c r="F28" s="59">
        <f>E28*100/B28</f>
        <v>127.83497647163024</v>
      </c>
      <c r="G28" s="59">
        <f>E28*100/C28</f>
        <v>115.24811007053246</v>
      </c>
      <c r="H28" s="141">
        <f>E28*100/D28</f>
        <v>114.94372842533997</v>
      </c>
      <c r="J28" s="58"/>
    </row>
    <row r="29" spans="1:11" ht="16.5" x14ac:dyDescent="0.3">
      <c r="A29" s="234" t="s">
        <v>26</v>
      </c>
      <c r="B29" s="235"/>
      <c r="C29" s="235"/>
      <c r="D29" s="235"/>
      <c r="E29" s="235"/>
      <c r="F29" s="235"/>
      <c r="G29" s="236"/>
      <c r="H29" s="138"/>
    </row>
    <row r="30" spans="1:11" ht="16.5" x14ac:dyDescent="0.3">
      <c r="A30" s="73" t="s">
        <v>0</v>
      </c>
      <c r="B30" s="83">
        <v>6652.8032090654597</v>
      </c>
      <c r="C30" s="60">
        <v>7466.2334931165396</v>
      </c>
      <c r="D30" s="60">
        <v>7508.5421977410997</v>
      </c>
      <c r="E30" s="60">
        <v>8693.0027384434707</v>
      </c>
      <c r="F30" s="61">
        <f>E30*100/B30</f>
        <v>130.66676505022616</v>
      </c>
      <c r="G30" s="61">
        <f>E30*100/C30</f>
        <v>116.43089847723013</v>
      </c>
      <c r="H30" s="141">
        <f t="shared" ref="H30:H47" si="1">E30*100/D30</f>
        <v>115.77484030200576</v>
      </c>
    </row>
    <row r="31" spans="1:11" ht="16.5" x14ac:dyDescent="0.3">
      <c r="A31" s="135" t="s">
        <v>47</v>
      </c>
      <c r="B31" s="82"/>
      <c r="C31" s="74"/>
      <c r="D31" s="74"/>
      <c r="E31" s="74"/>
      <c r="F31" s="75"/>
      <c r="G31" s="75"/>
      <c r="H31" s="138"/>
    </row>
    <row r="32" spans="1:11" ht="16.5" x14ac:dyDescent="0.3">
      <c r="A32" s="76" t="s">
        <v>2</v>
      </c>
      <c r="B32" s="68">
        <v>5110.6678649495898</v>
      </c>
      <c r="C32" s="77">
        <v>5523.6427289476296</v>
      </c>
      <c r="D32" s="77">
        <v>5593.2023624399999</v>
      </c>
      <c r="E32" s="77">
        <v>6184.3109863766504</v>
      </c>
      <c r="F32" s="78">
        <f>E32*100/B32</f>
        <v>121.00788291859875</v>
      </c>
      <c r="G32" s="78">
        <f>E32*100/C32</f>
        <v>111.96073478769131</v>
      </c>
      <c r="H32" s="139">
        <f t="shared" si="1"/>
        <v>110.56833966720244</v>
      </c>
      <c r="J32" s="58"/>
    </row>
    <row r="33" spans="1:11" ht="16.5" x14ac:dyDescent="0.3">
      <c r="A33" s="231" t="s">
        <v>47</v>
      </c>
      <c r="B33" s="232"/>
      <c r="C33" s="232"/>
      <c r="D33" s="232"/>
      <c r="E33" s="232"/>
      <c r="F33" s="232"/>
      <c r="G33" s="233"/>
      <c r="H33" s="138"/>
    </row>
    <row r="34" spans="1:11" ht="17.25" customHeight="1" x14ac:dyDescent="0.3">
      <c r="A34" s="135" t="s">
        <v>42</v>
      </c>
      <c r="B34" s="69">
        <v>4121.8941060300003</v>
      </c>
      <c r="C34" s="79">
        <v>4600.3267872300003</v>
      </c>
      <c r="D34" s="79">
        <v>4665.1818081399997</v>
      </c>
      <c r="E34" s="79">
        <v>4478.4399219899997</v>
      </c>
      <c r="F34" s="80">
        <f>E34*100/B34</f>
        <v>108.65004793399233</v>
      </c>
      <c r="G34" s="80">
        <f>E34*100/C34</f>
        <v>97.350473762465199</v>
      </c>
      <c r="H34" s="138">
        <f t="shared" si="1"/>
        <v>95.997114499928699</v>
      </c>
    </row>
    <row r="35" spans="1:11" ht="32.25" customHeight="1" x14ac:dyDescent="0.25">
      <c r="A35" s="135" t="s">
        <v>44</v>
      </c>
      <c r="B35" s="69">
        <v>7.3819138695906901</v>
      </c>
      <c r="C35" s="79">
        <v>6.5368249576344803</v>
      </c>
      <c r="D35" s="79">
        <v>0</v>
      </c>
      <c r="E35" s="79">
        <v>101.974887376654</v>
      </c>
      <c r="F35" s="80">
        <f>E35*100/B35</f>
        <v>1381.4152966039451</v>
      </c>
      <c r="G35" s="80">
        <f>E35*100/C35</f>
        <v>1560.0063951162651</v>
      </c>
      <c r="H35" s="137" t="s">
        <v>24</v>
      </c>
    </row>
    <row r="36" spans="1:11" ht="30.75" customHeight="1" x14ac:dyDescent="0.25">
      <c r="A36" s="135" t="s">
        <v>45</v>
      </c>
      <c r="B36" s="69">
        <v>973.68830022999998</v>
      </c>
      <c r="C36" s="79">
        <v>908.43299999999999</v>
      </c>
      <c r="D36" s="79">
        <v>919.43299999999999</v>
      </c>
      <c r="E36" s="79">
        <v>1595.9960000000001</v>
      </c>
      <c r="F36" s="80">
        <f>E36*100/B36</f>
        <v>163.91241423184417</v>
      </c>
      <c r="G36" s="80">
        <f>E36*100/C36</f>
        <v>175.68670446802352</v>
      </c>
      <c r="H36" s="137">
        <f t="shared" si="1"/>
        <v>173.58480715832476</v>
      </c>
      <c r="K36" s="58"/>
    </row>
    <row r="37" spans="1:11" ht="16.5" x14ac:dyDescent="0.3">
      <c r="A37" s="135" t="s">
        <v>112</v>
      </c>
      <c r="B37" s="82">
        <v>7.7035448200000003</v>
      </c>
      <c r="C37" s="79">
        <v>8.3461167599999992</v>
      </c>
      <c r="D37" s="79">
        <v>8.5875543000000008</v>
      </c>
      <c r="E37" s="79">
        <v>7.9001770100000002</v>
      </c>
      <c r="F37" s="82">
        <f>E37*100/B37</f>
        <v>102.55248972511332</v>
      </c>
      <c r="G37" s="80">
        <f>E37*100/C37</f>
        <v>94.656919345566408</v>
      </c>
      <c r="H37" s="138">
        <f t="shared" si="1"/>
        <v>91.995657133719661</v>
      </c>
    </row>
    <row r="38" spans="1:11" ht="16.5" x14ac:dyDescent="0.3">
      <c r="A38" s="76" t="s">
        <v>6</v>
      </c>
      <c r="B38" s="68">
        <v>1542.1353441158601</v>
      </c>
      <c r="C38" s="77">
        <v>1942.59076416891</v>
      </c>
      <c r="D38" s="77">
        <v>1915.3398353011</v>
      </c>
      <c r="E38" s="77">
        <v>2508.6917520668098</v>
      </c>
      <c r="F38" s="78">
        <f>E38*100/B38</f>
        <v>162.6764966926491</v>
      </c>
      <c r="G38" s="78">
        <f>E38*100/C38</f>
        <v>129.14154634829083</v>
      </c>
      <c r="H38" s="139">
        <f t="shared" si="1"/>
        <v>130.97893678342632</v>
      </c>
    </row>
    <row r="39" spans="1:11" ht="16.5" x14ac:dyDescent="0.3">
      <c r="A39" s="237" t="s">
        <v>3</v>
      </c>
      <c r="B39" s="237"/>
      <c r="C39" s="237"/>
      <c r="D39" s="237"/>
      <c r="E39" s="237"/>
      <c r="F39" s="237"/>
      <c r="G39" s="237"/>
      <c r="H39" s="138"/>
    </row>
    <row r="40" spans="1:11" ht="18" customHeight="1" x14ac:dyDescent="0.3">
      <c r="A40" s="135" t="s">
        <v>42</v>
      </c>
      <c r="B40" s="74" t="s">
        <v>24</v>
      </c>
      <c r="C40" s="74" t="s">
        <v>24</v>
      </c>
      <c r="D40" s="74" t="s">
        <v>24</v>
      </c>
      <c r="E40" s="74" t="s">
        <v>24</v>
      </c>
      <c r="F40" s="74" t="s">
        <v>24</v>
      </c>
      <c r="G40" s="81" t="s">
        <v>24</v>
      </c>
      <c r="H40" s="138" t="s">
        <v>24</v>
      </c>
    </row>
    <row r="41" spans="1:11" ht="32.25" customHeight="1" x14ac:dyDescent="0.25">
      <c r="A41" s="121" t="s">
        <v>41</v>
      </c>
      <c r="B41" s="69">
        <v>1418.16664434586</v>
      </c>
      <c r="C41" s="81">
        <v>1851.02376416891</v>
      </c>
      <c r="D41" s="81">
        <v>1834.7728353011</v>
      </c>
      <c r="E41" s="81">
        <v>2345.33629279871</v>
      </c>
      <c r="F41" s="81">
        <f>E41*100/B41</f>
        <v>165.37804651868075</v>
      </c>
      <c r="G41" s="81">
        <f>E41*100/C41</f>
        <v>126.70481806870487</v>
      </c>
      <c r="H41" s="137">
        <f>E41*100/D41</f>
        <v>127.82706652694816</v>
      </c>
    </row>
    <row r="42" spans="1:11" ht="33" customHeight="1" x14ac:dyDescent="0.25">
      <c r="A42" s="121" t="s">
        <v>39</v>
      </c>
      <c r="B42" s="69">
        <v>123.96869977</v>
      </c>
      <c r="C42" s="81">
        <v>91.566999999999993</v>
      </c>
      <c r="D42" s="81">
        <v>80.566999999999993</v>
      </c>
      <c r="E42" s="81">
        <v>154.00399999999999</v>
      </c>
      <c r="F42" s="81">
        <f>E42*100/B42</f>
        <v>124.22813200890604</v>
      </c>
      <c r="G42" s="81">
        <f>E42*100/C42</f>
        <v>168.18722902355654</v>
      </c>
      <c r="H42" s="137">
        <f t="shared" si="1"/>
        <v>191.15022279593384</v>
      </c>
      <c r="J42" s="57"/>
      <c r="K42" s="57"/>
    </row>
    <row r="43" spans="1:11" ht="16.5" x14ac:dyDescent="0.3">
      <c r="A43" s="121" t="s">
        <v>40</v>
      </c>
      <c r="B43" s="69" t="s">
        <v>24</v>
      </c>
      <c r="C43" s="81" t="s">
        <v>24</v>
      </c>
      <c r="D43" s="81">
        <v>0</v>
      </c>
      <c r="E43" s="81">
        <v>9.3514592681019195</v>
      </c>
      <c r="F43" s="81" t="s">
        <v>24</v>
      </c>
      <c r="G43" s="81" t="s">
        <v>24</v>
      </c>
      <c r="H43" s="138">
        <v>0</v>
      </c>
      <c r="J43" s="57"/>
    </row>
    <row r="44" spans="1:11" ht="21.75" customHeight="1" x14ac:dyDescent="0.25">
      <c r="A44" s="78" t="s">
        <v>28</v>
      </c>
      <c r="B44" s="68">
        <v>512.11800860000005</v>
      </c>
      <c r="C44" s="77">
        <v>481.20733451000001</v>
      </c>
      <c r="D44" s="78">
        <v>459.94418972</v>
      </c>
      <c r="E44" s="78">
        <v>466.27261436999999</v>
      </c>
      <c r="F44" s="77">
        <f>E44*100/B44</f>
        <v>91.047884772626986</v>
      </c>
      <c r="G44" s="77">
        <f>E44*100/C44</f>
        <v>96.896406378508843</v>
      </c>
      <c r="H44" s="143">
        <f>E44*100/D44</f>
        <v>101.37591142391702</v>
      </c>
      <c r="J44" s="58"/>
    </row>
    <row r="45" spans="1:11" ht="16.5" x14ac:dyDescent="0.3">
      <c r="A45" s="228" t="s">
        <v>48</v>
      </c>
      <c r="B45" s="229"/>
      <c r="C45" s="229"/>
      <c r="D45" s="229"/>
      <c r="E45" s="229"/>
      <c r="F45" s="229"/>
      <c r="G45" s="230"/>
      <c r="H45" s="138"/>
    </row>
    <row r="46" spans="1:11" ht="33" customHeight="1" x14ac:dyDescent="0.25">
      <c r="A46" s="74" t="s">
        <v>38</v>
      </c>
      <c r="B46" s="69">
        <v>134.57481167</v>
      </c>
      <c r="C46" s="81">
        <v>124.91135701</v>
      </c>
      <c r="D46" s="81">
        <v>120.68887674</v>
      </c>
      <c r="E46" s="81">
        <v>107.1755734</v>
      </c>
      <c r="F46" s="81">
        <f>E46*100/B46</f>
        <v>79.640143701491837</v>
      </c>
      <c r="G46" s="81">
        <f>E46*100/C46</f>
        <v>85.801304193196685</v>
      </c>
      <c r="H46" s="137">
        <f t="shared" si="1"/>
        <v>88.80319072890893</v>
      </c>
    </row>
    <row r="47" spans="1:11" ht="32.25" customHeight="1" x14ac:dyDescent="0.25">
      <c r="A47" s="76" t="s">
        <v>25</v>
      </c>
      <c r="B47" s="68">
        <v>477.88</v>
      </c>
      <c r="C47" s="78">
        <v>508.21</v>
      </c>
      <c r="D47" s="78">
        <v>522.59</v>
      </c>
      <c r="E47" s="78">
        <v>485.86</v>
      </c>
      <c r="F47" s="77">
        <f>E47*100/B47</f>
        <v>101.6698752824977</v>
      </c>
      <c r="G47" s="77">
        <f>E47*100/C47</f>
        <v>95.602211684146326</v>
      </c>
      <c r="H47" s="144">
        <f t="shared" si="1"/>
        <v>92.971545571097792</v>
      </c>
    </row>
    <row r="48" spans="1:11" ht="25.5" customHeight="1" x14ac:dyDescent="0.25">
      <c r="A48" s="220" t="s">
        <v>80</v>
      </c>
      <c r="B48" s="220"/>
      <c r="C48" s="220"/>
      <c r="D48" s="220"/>
      <c r="E48" s="220"/>
      <c r="F48" s="220"/>
      <c r="G48" s="220"/>
      <c r="H48" s="220"/>
    </row>
  </sheetData>
  <mergeCells count="14">
    <mergeCell ref="A48:H48"/>
    <mergeCell ref="A2:H2"/>
    <mergeCell ref="A1:H1"/>
    <mergeCell ref="A10:G10"/>
    <mergeCell ref="A16:G16"/>
    <mergeCell ref="A8:G8"/>
    <mergeCell ref="A6:H6"/>
    <mergeCell ref="C3:D3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topLeftCell="A7" zoomScale="118" zoomScalePageLayoutView="118" workbookViewId="0">
      <selection activeCell="J15" sqref="J15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89" t="s">
        <v>33</v>
      </c>
      <c r="B1" s="189"/>
      <c r="C1" s="189"/>
      <c r="D1" s="189"/>
      <c r="E1" s="189"/>
      <c r="F1" s="189"/>
      <c r="G1" s="189"/>
      <c r="H1" s="189"/>
    </row>
    <row r="2" spans="1:10" ht="33.75" customHeight="1" x14ac:dyDescent="0.25">
      <c r="A2" s="239" t="s">
        <v>129</v>
      </c>
      <c r="B2" s="239"/>
      <c r="C2" s="239"/>
      <c r="D2" s="239"/>
      <c r="E2" s="239"/>
      <c r="F2" s="239"/>
      <c r="G2" s="239"/>
      <c r="H2" s="239"/>
    </row>
    <row r="3" spans="1:10" ht="124.5" customHeight="1" x14ac:dyDescent="0.3">
      <c r="A3" s="136"/>
      <c r="B3" s="129" t="s">
        <v>120</v>
      </c>
      <c r="C3" s="129" t="s">
        <v>121</v>
      </c>
      <c r="D3" s="129" t="s">
        <v>115</v>
      </c>
      <c r="E3" s="129" t="s">
        <v>122</v>
      </c>
      <c r="F3" s="5" t="s">
        <v>126</v>
      </c>
      <c r="G3" s="5" t="s">
        <v>127</v>
      </c>
      <c r="H3" s="5" t="s">
        <v>128</v>
      </c>
    </row>
    <row r="4" spans="1:10" ht="20.25" customHeight="1" x14ac:dyDescent="0.25">
      <c r="A4" s="8" t="s">
        <v>5</v>
      </c>
      <c r="B4" s="90">
        <v>3179.2415975481999</v>
      </c>
      <c r="C4" s="84">
        <v>3794.41452353676</v>
      </c>
      <c r="D4" s="84">
        <v>3923.88906711752</v>
      </c>
      <c r="E4" s="84">
        <v>4223.58231050014</v>
      </c>
      <c r="F4" s="84"/>
      <c r="G4" s="84"/>
      <c r="H4" s="191"/>
      <c r="J4" s="127"/>
    </row>
    <row r="5" spans="1:10" ht="16.5" x14ac:dyDescent="0.3">
      <c r="A5" s="9" t="s">
        <v>31</v>
      </c>
      <c r="B5" s="190">
        <v>100</v>
      </c>
      <c r="C5" s="190">
        <v>100</v>
      </c>
      <c r="D5" s="190">
        <v>100</v>
      </c>
      <c r="E5" s="190">
        <v>100</v>
      </c>
      <c r="F5" s="85"/>
      <c r="G5" s="85"/>
      <c r="H5" s="148"/>
    </row>
    <row r="6" spans="1:10" ht="16.5" x14ac:dyDescent="0.3">
      <c r="A6" s="2" t="s">
        <v>1</v>
      </c>
      <c r="B6" s="86"/>
      <c r="C6" s="86"/>
      <c r="D6" s="86"/>
      <c r="E6" s="86"/>
      <c r="F6" s="86"/>
      <c r="G6" s="86"/>
      <c r="H6" s="82"/>
    </row>
    <row r="7" spans="1:10" ht="16.5" x14ac:dyDescent="0.3">
      <c r="A7" s="2" t="s">
        <v>6</v>
      </c>
      <c r="B7" s="87">
        <v>23.180233890196401</v>
      </c>
      <c r="C7" s="82">
        <v>26.0183500282956</v>
      </c>
      <c r="D7" s="82">
        <v>25.508810963029799</v>
      </c>
      <c r="E7" s="82">
        <v>28.858747978676099</v>
      </c>
      <c r="F7" s="86">
        <f>E7-B7</f>
        <v>5.6785140884796981</v>
      </c>
      <c r="G7" s="88">
        <f>E7-C7</f>
        <v>2.840397950380499</v>
      </c>
      <c r="H7" s="150">
        <f t="shared" ref="H7:H21" si="0">E7-D7</f>
        <v>3.3499370156463009</v>
      </c>
    </row>
    <row r="8" spans="1:10" ht="16.5" x14ac:dyDescent="0.3">
      <c r="A8" s="2" t="s">
        <v>2</v>
      </c>
      <c r="B8" s="87">
        <v>76.819766109803695</v>
      </c>
      <c r="C8" s="82">
        <v>73.9816499717044</v>
      </c>
      <c r="D8" s="82">
        <v>74.491189036970198</v>
      </c>
      <c r="E8" s="82">
        <v>71.141252021323893</v>
      </c>
      <c r="F8" s="88">
        <f>E8-B8</f>
        <v>-5.6785140884798011</v>
      </c>
      <c r="G8" s="81">
        <f>E8-C8</f>
        <v>-2.8403979503805061</v>
      </c>
      <c r="H8" s="74">
        <f t="shared" si="0"/>
        <v>-3.3499370156463044</v>
      </c>
    </row>
    <row r="9" spans="1:10" ht="16.5" x14ac:dyDescent="0.3">
      <c r="A9" s="9" t="s">
        <v>32</v>
      </c>
      <c r="B9" s="190">
        <v>100</v>
      </c>
      <c r="C9" s="190">
        <v>100</v>
      </c>
      <c r="D9" s="190">
        <v>100</v>
      </c>
      <c r="E9" s="190">
        <v>100</v>
      </c>
      <c r="F9" s="85"/>
      <c r="G9" s="117"/>
      <c r="H9" s="148"/>
    </row>
    <row r="10" spans="1:10" ht="16.5" x14ac:dyDescent="0.3">
      <c r="A10" s="2" t="s">
        <v>1</v>
      </c>
      <c r="B10" s="86"/>
      <c r="C10" s="86"/>
      <c r="D10" s="86"/>
      <c r="E10" s="86"/>
      <c r="F10" s="86"/>
      <c r="G10" s="88"/>
      <c r="H10" s="82"/>
    </row>
    <row r="11" spans="1:10" ht="16.5" x14ac:dyDescent="0.3">
      <c r="A11" s="2" t="s">
        <v>7</v>
      </c>
      <c r="B11" s="87">
        <v>61.9572528526516</v>
      </c>
      <c r="C11" s="82">
        <v>61.615094029288699</v>
      </c>
      <c r="D11" s="82">
        <v>62.1316586533068</v>
      </c>
      <c r="E11" s="82">
        <v>51.517755794379198</v>
      </c>
      <c r="F11" s="206">
        <f>E11-B11</f>
        <v>-10.439497058272401</v>
      </c>
      <c r="G11" s="206">
        <f>E11-C11</f>
        <v>-10.0973382349095</v>
      </c>
      <c r="H11" s="207">
        <f t="shared" si="0"/>
        <v>-10.613902858927602</v>
      </c>
    </row>
    <row r="12" spans="1:10" ht="16.5" x14ac:dyDescent="0.3">
      <c r="A12" s="2" t="s">
        <v>8</v>
      </c>
      <c r="B12" s="86" t="s">
        <v>24</v>
      </c>
      <c r="C12" s="86" t="s">
        <v>24</v>
      </c>
      <c r="D12" s="86" t="s">
        <v>24</v>
      </c>
      <c r="E12" s="86" t="s">
        <v>24</v>
      </c>
      <c r="F12" s="86" t="s">
        <v>24</v>
      </c>
      <c r="G12" s="86" t="s">
        <v>24</v>
      </c>
      <c r="H12" s="82" t="s">
        <v>24</v>
      </c>
    </row>
    <row r="13" spans="1:10" ht="16.5" x14ac:dyDescent="0.3">
      <c r="A13" s="2" t="s">
        <v>9</v>
      </c>
      <c r="B13" s="87">
        <v>21.4277878574993</v>
      </c>
      <c r="C13" s="82">
        <v>24.879486970761199</v>
      </c>
      <c r="D13" s="82">
        <v>24.435806405310998</v>
      </c>
      <c r="E13" s="82">
        <v>28.152656266315301</v>
      </c>
      <c r="F13" s="86">
        <f>E13-B13</f>
        <v>6.7248684088160005</v>
      </c>
      <c r="G13" s="88">
        <f>E13-C13</f>
        <v>3.2731692955541014</v>
      </c>
      <c r="H13" s="150">
        <f>E13-D13</f>
        <v>3.7168498610043024</v>
      </c>
    </row>
    <row r="14" spans="1:10" ht="16.5" x14ac:dyDescent="0.3">
      <c r="A14" s="2" t="s">
        <v>10</v>
      </c>
      <c r="B14" s="87">
        <v>16.499165321834202</v>
      </c>
      <c r="C14" s="82">
        <v>13.393634165365199</v>
      </c>
      <c r="D14" s="82">
        <v>13.318164480727599</v>
      </c>
      <c r="E14" s="82">
        <v>20.131133656048402</v>
      </c>
      <c r="F14" s="81">
        <f>E14-B14</f>
        <v>3.6319683342142</v>
      </c>
      <c r="G14" s="88">
        <f>E14-C14</f>
        <v>6.7374994906832022</v>
      </c>
      <c r="H14" s="147">
        <f t="shared" si="0"/>
        <v>6.8129691753208022</v>
      </c>
    </row>
    <row r="15" spans="1:10" ht="16.5" x14ac:dyDescent="0.3">
      <c r="A15" s="2" t="s">
        <v>11</v>
      </c>
      <c r="B15" s="87">
        <v>0.115793968014908</v>
      </c>
      <c r="C15" s="82">
        <v>0.111784834584863</v>
      </c>
      <c r="D15" s="146">
        <v>0.11437046065457999</v>
      </c>
      <c r="E15" s="146">
        <v>9.0879725311286103E-2</v>
      </c>
      <c r="F15" s="206">
        <f>E15-B15</f>
        <v>-2.49142427036219E-2</v>
      </c>
      <c r="G15" s="206">
        <f>E15-C15</f>
        <v>-2.0905109273576902E-2</v>
      </c>
      <c r="H15" s="207">
        <f>E15-D15</f>
        <v>-2.3490735343293892E-2</v>
      </c>
    </row>
    <row r="16" spans="1:10" ht="16.5" x14ac:dyDescent="0.3">
      <c r="A16" s="2" t="s">
        <v>12</v>
      </c>
      <c r="B16" s="87" t="s">
        <v>24</v>
      </c>
      <c r="C16" s="82" t="s">
        <v>24</v>
      </c>
      <c r="D16" s="82">
        <v>0</v>
      </c>
      <c r="E16" s="82">
        <v>0.107574557945858</v>
      </c>
      <c r="F16" s="132" t="s">
        <v>24</v>
      </c>
      <c r="G16" s="81" t="s">
        <v>24</v>
      </c>
      <c r="H16" s="82" t="s">
        <v>24</v>
      </c>
    </row>
    <row r="17" spans="1:9" ht="30" customHeight="1" x14ac:dyDescent="0.25">
      <c r="A17" s="131" t="s">
        <v>13</v>
      </c>
      <c r="B17" s="190">
        <v>100</v>
      </c>
      <c r="C17" s="190">
        <v>100</v>
      </c>
      <c r="D17" s="190">
        <v>100</v>
      </c>
      <c r="E17" s="190">
        <v>100</v>
      </c>
      <c r="F17" s="85"/>
      <c r="G17" s="117"/>
      <c r="H17" s="148"/>
    </row>
    <row r="18" spans="1:9" ht="16.5" x14ac:dyDescent="0.3">
      <c r="A18" s="2" t="s">
        <v>1</v>
      </c>
      <c r="B18" s="86"/>
      <c r="C18" s="86"/>
      <c r="D18" s="86"/>
      <c r="E18" s="86"/>
      <c r="F18" s="86"/>
      <c r="G18" s="88"/>
      <c r="H18" s="82"/>
    </row>
    <row r="19" spans="1:9" ht="16.5" x14ac:dyDescent="0.3">
      <c r="A19" s="2" t="s">
        <v>14</v>
      </c>
      <c r="B19" s="87">
        <v>0.83750495780295398</v>
      </c>
      <c r="C19" s="82">
        <v>1.09057873733387</v>
      </c>
      <c r="D19" s="82">
        <v>1.216960780063</v>
      </c>
      <c r="E19" s="82">
        <v>1.16896287015071</v>
      </c>
      <c r="F19" s="81">
        <f>E19-B19</f>
        <v>0.33145791234775601</v>
      </c>
      <c r="G19" s="88">
        <f>E19-C19</f>
        <v>7.838413281683998E-2</v>
      </c>
      <c r="H19" s="208">
        <f>E19-D19</f>
        <v>-4.7997909912290027E-2</v>
      </c>
    </row>
    <row r="20" spans="1:9" ht="16.5" x14ac:dyDescent="0.3">
      <c r="A20" s="2" t="s">
        <v>15</v>
      </c>
      <c r="B20" s="87">
        <v>7.0060626462542102</v>
      </c>
      <c r="C20" s="82">
        <v>6.8675914922734904</v>
      </c>
      <c r="D20" s="82">
        <v>6.8883453985755798</v>
      </c>
      <c r="E20" s="82">
        <v>8.5056927411332897</v>
      </c>
      <c r="F20" s="206">
        <f>E20-B20</f>
        <v>1.4996300948790795</v>
      </c>
      <c r="G20" s="206">
        <f>E20-C20</f>
        <v>1.6381012488597992</v>
      </c>
      <c r="H20" s="207">
        <f t="shared" si="0"/>
        <v>1.6173473425577098</v>
      </c>
    </row>
    <row r="21" spans="1:9" ht="16.5" x14ac:dyDescent="0.3">
      <c r="A21" s="2" t="s">
        <v>16</v>
      </c>
      <c r="B21" s="87">
        <v>92.156432395942801</v>
      </c>
      <c r="C21" s="82">
        <v>92.041829770392695</v>
      </c>
      <c r="D21" s="82">
        <v>91.8946938213614</v>
      </c>
      <c r="E21" s="82">
        <v>90.325344388716005</v>
      </c>
      <c r="F21" s="88">
        <f>E21-B21</f>
        <v>-1.8310880072267963</v>
      </c>
      <c r="G21" s="88">
        <f>E21-C21</f>
        <v>-1.7164853816766907</v>
      </c>
      <c r="H21" s="150">
        <f t="shared" si="0"/>
        <v>-1.5693494326453958</v>
      </c>
    </row>
    <row r="22" spans="1:9" ht="16.5" x14ac:dyDescent="0.3">
      <c r="A22" s="9" t="s">
        <v>17</v>
      </c>
      <c r="B22" s="190">
        <v>100</v>
      </c>
      <c r="C22" s="190">
        <v>100</v>
      </c>
      <c r="D22" s="190">
        <v>100</v>
      </c>
      <c r="E22" s="190">
        <v>100</v>
      </c>
      <c r="F22" s="85"/>
      <c r="G22" s="117"/>
      <c r="H22" s="148"/>
      <c r="I22" s="127"/>
    </row>
    <row r="23" spans="1:9" ht="16.5" x14ac:dyDescent="0.3">
      <c r="A23" s="2" t="s">
        <v>1</v>
      </c>
      <c r="B23" s="86"/>
      <c r="C23" s="86"/>
      <c r="D23" s="86"/>
      <c r="E23" s="86"/>
      <c r="F23" s="86"/>
      <c r="G23" s="88"/>
      <c r="H23" s="82"/>
    </row>
    <row r="24" spans="1:9" ht="16.5" x14ac:dyDescent="0.3">
      <c r="A24" s="2" t="s">
        <v>18</v>
      </c>
      <c r="B24" s="87">
        <v>15.008740026751299</v>
      </c>
      <c r="C24" s="82">
        <v>19.0051498003406</v>
      </c>
      <c r="D24" s="82">
        <v>19.593935065352699</v>
      </c>
      <c r="E24" s="82">
        <v>17.009531920321901</v>
      </c>
      <c r="F24" s="86">
        <f>E24-B24</f>
        <v>2.0007918935706019</v>
      </c>
      <c r="G24" s="88">
        <f>E24-C24</f>
        <v>-1.995617880018699</v>
      </c>
      <c r="H24" s="150">
        <f>E24-D24</f>
        <v>-2.584403145030798</v>
      </c>
    </row>
    <row r="25" spans="1:9" ht="16.5" x14ac:dyDescent="0.3">
      <c r="A25" s="2" t="s">
        <v>19</v>
      </c>
      <c r="B25" s="87">
        <v>84.991259973248702</v>
      </c>
      <c r="C25" s="82">
        <v>80.994850199659396</v>
      </c>
      <c r="D25" s="82">
        <v>80.406064934647304</v>
      </c>
      <c r="E25" s="82">
        <v>82.990468079678095</v>
      </c>
      <c r="F25" s="88">
        <f>E25-B25</f>
        <v>-2.0007918935706073</v>
      </c>
      <c r="G25" s="88">
        <f>E25-C25</f>
        <v>1.995617880018699</v>
      </c>
      <c r="H25" s="74">
        <f>E25-D25</f>
        <v>2.5844031450307909</v>
      </c>
    </row>
    <row r="26" spans="1:9" ht="22.5" customHeight="1" x14ac:dyDescent="0.25">
      <c r="A26" s="220" t="s">
        <v>80</v>
      </c>
      <c r="B26" s="220"/>
      <c r="C26" s="220"/>
      <c r="D26" s="220"/>
      <c r="E26" s="220"/>
      <c r="F26" s="220"/>
      <c r="G26" s="220"/>
      <c r="H26" s="220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showRuler="0" view="pageLayout" topLeftCell="A4" zoomScale="136" zoomScalePageLayoutView="136" workbookViewId="0">
      <selection activeCell="D6" sqref="D6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10" ht="17.25" customHeight="1" x14ac:dyDescent="0.3">
      <c r="A1" s="189" t="s">
        <v>62</v>
      </c>
      <c r="B1" s="189"/>
      <c r="C1" s="189"/>
      <c r="D1" s="189"/>
      <c r="E1" s="189"/>
      <c r="F1" s="189"/>
      <c r="G1" s="189"/>
    </row>
    <row r="2" spans="1:10" ht="17.25" customHeight="1" x14ac:dyDescent="0.25">
      <c r="A2" s="241" t="s">
        <v>117</v>
      </c>
      <c r="B2" s="241"/>
      <c r="C2" s="241"/>
      <c r="D2" s="241"/>
      <c r="E2" s="241"/>
      <c r="F2" s="241"/>
      <c r="G2" s="241"/>
      <c r="H2" s="241"/>
    </row>
    <row r="3" spans="1:10" ht="17.25" customHeight="1" x14ac:dyDescent="0.25">
      <c r="A3" s="124" t="s">
        <v>130</v>
      </c>
      <c r="B3" s="124"/>
      <c r="C3" s="124"/>
      <c r="D3" s="124"/>
      <c r="E3" s="124"/>
      <c r="F3" s="124"/>
      <c r="G3" s="124"/>
    </row>
    <row r="4" spans="1:10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10" ht="173.25" customHeight="1" x14ac:dyDescent="0.3">
      <c r="A5" s="1"/>
      <c r="B5" s="129" t="s">
        <v>120</v>
      </c>
      <c r="C5" s="129" t="s">
        <v>121</v>
      </c>
      <c r="D5" s="129" t="s">
        <v>115</v>
      </c>
      <c r="E5" s="129" t="s">
        <v>122</v>
      </c>
      <c r="F5" s="5" t="s">
        <v>126</v>
      </c>
      <c r="G5" s="5" t="s">
        <v>127</v>
      </c>
      <c r="H5" s="5" t="s">
        <v>128</v>
      </c>
    </row>
    <row r="6" spans="1:10" ht="42.75" customHeight="1" x14ac:dyDescent="0.25">
      <c r="A6" s="10" t="s">
        <v>20</v>
      </c>
      <c r="B6" s="105">
        <v>4.93</v>
      </c>
      <c r="C6" s="106">
        <v>4.3899999999999997</v>
      </c>
      <c r="D6" s="106">
        <v>4.28</v>
      </c>
      <c r="E6" s="106">
        <v>4.6399999999999997</v>
      </c>
      <c r="F6" s="106">
        <f>E6-B6</f>
        <v>-0.29000000000000004</v>
      </c>
      <c r="G6" s="106">
        <f>E6-C6</f>
        <v>0.25</v>
      </c>
      <c r="H6" s="106">
        <f>E6-D6</f>
        <v>0.35999999999999943</v>
      </c>
      <c r="J6" s="128"/>
    </row>
    <row r="7" spans="1:10" ht="34.5" customHeight="1" x14ac:dyDescent="0.25">
      <c r="A7" s="4" t="s">
        <v>49</v>
      </c>
      <c r="B7" s="107">
        <v>2.3199999999999998</v>
      </c>
      <c r="C7" s="89">
        <v>1.63</v>
      </c>
      <c r="D7" s="89">
        <v>1.54</v>
      </c>
      <c r="E7" s="89">
        <v>1.54</v>
      </c>
      <c r="F7" s="108">
        <f>E7-B7</f>
        <v>-0.7799999999999998</v>
      </c>
      <c r="G7" s="89">
        <f t="shared" ref="G7:G11" si="0">E7-C7</f>
        <v>-8.9999999999999858E-2</v>
      </c>
      <c r="H7" s="150">
        <f t="shared" ref="H7" si="1">E7-D7</f>
        <v>0</v>
      </c>
    </row>
    <row r="8" spans="1:10" ht="34.5" customHeight="1" x14ac:dyDescent="0.25">
      <c r="A8" s="4" t="s">
        <v>21</v>
      </c>
      <c r="B8" s="89" t="s">
        <v>24</v>
      </c>
      <c r="C8" s="89" t="s">
        <v>24</v>
      </c>
      <c r="D8" s="89" t="s">
        <v>24</v>
      </c>
      <c r="E8" s="89" t="s">
        <v>24</v>
      </c>
      <c r="F8" s="89" t="s">
        <v>24</v>
      </c>
      <c r="G8" s="89" t="s">
        <v>24</v>
      </c>
      <c r="H8" s="147" t="s">
        <v>24</v>
      </c>
    </row>
    <row r="9" spans="1:10" ht="35.25" customHeight="1" x14ac:dyDescent="0.25">
      <c r="A9" s="4" t="s">
        <v>22</v>
      </c>
      <c r="B9" s="109">
        <v>11.78</v>
      </c>
      <c r="C9" s="89">
        <v>10.44</v>
      </c>
      <c r="D9" s="89">
        <v>10.39</v>
      </c>
      <c r="E9" s="89">
        <v>10.08</v>
      </c>
      <c r="F9" s="108">
        <f>E9-B9</f>
        <v>-1.6999999999999993</v>
      </c>
      <c r="G9" s="89">
        <f>E9-C9</f>
        <v>-0.35999999999999943</v>
      </c>
      <c r="H9" s="150">
        <f>E9-D9</f>
        <v>-0.3100000000000005</v>
      </c>
    </row>
    <row r="10" spans="1:10" ht="35.25" customHeight="1" x14ac:dyDescent="0.25">
      <c r="A10" s="4" t="s">
        <v>23</v>
      </c>
      <c r="B10" s="149">
        <v>5.89</v>
      </c>
      <c r="C10" s="150">
        <v>5.85</v>
      </c>
      <c r="D10" s="150">
        <v>5.85</v>
      </c>
      <c r="E10" s="150">
        <v>5</v>
      </c>
      <c r="F10" s="108">
        <f>E10-B10</f>
        <v>-0.88999999999999968</v>
      </c>
      <c r="G10" s="89">
        <f t="shared" si="0"/>
        <v>-0.84999999999999964</v>
      </c>
      <c r="H10" s="150">
        <f>E10-D10</f>
        <v>-0.84999999999999964</v>
      </c>
    </row>
    <row r="11" spans="1:10" ht="35.25" customHeight="1" x14ac:dyDescent="0.25">
      <c r="A11" s="4" t="s">
        <v>60</v>
      </c>
      <c r="B11" s="107">
        <v>1</v>
      </c>
      <c r="C11" s="89">
        <v>1</v>
      </c>
      <c r="D11" s="89">
        <v>1</v>
      </c>
      <c r="E11" s="89">
        <v>1</v>
      </c>
      <c r="F11" s="108">
        <f>E11-B11</f>
        <v>0</v>
      </c>
      <c r="G11" s="89">
        <f t="shared" si="0"/>
        <v>0</v>
      </c>
      <c r="H11" s="147">
        <f>E11-D11</f>
        <v>0</v>
      </c>
    </row>
    <row r="12" spans="1:10" ht="33" customHeight="1" x14ac:dyDescent="0.25">
      <c r="A12" s="4" t="s">
        <v>61</v>
      </c>
      <c r="B12" s="89" t="s">
        <v>24</v>
      </c>
      <c r="C12" s="89" t="s">
        <v>24</v>
      </c>
      <c r="D12" s="89" t="s">
        <v>24</v>
      </c>
      <c r="E12" s="89" t="s">
        <v>24</v>
      </c>
      <c r="F12" s="89" t="s">
        <v>24</v>
      </c>
      <c r="G12" s="89" t="s">
        <v>24</v>
      </c>
      <c r="H12" s="147" t="s">
        <v>24</v>
      </c>
    </row>
    <row r="14" spans="1:10" ht="29.25" customHeight="1" x14ac:dyDescent="0.25">
      <c r="A14" s="240" t="s">
        <v>80</v>
      </c>
      <c r="B14" s="240"/>
      <c r="C14" s="240"/>
      <c r="D14" s="240"/>
      <c r="E14" s="240"/>
      <c r="F14" s="240"/>
      <c r="G14" s="240"/>
      <c r="H14" s="240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L11" sqref="L11"/>
    </sheetView>
  </sheetViews>
  <sheetFormatPr defaultRowHeight="15" x14ac:dyDescent="0.25"/>
  <cols>
    <col min="1" max="1" width="37.42578125" customWidth="1"/>
    <col min="2" max="2" width="13.85546875" customWidth="1"/>
    <col min="3" max="5" width="12.7109375" customWidth="1"/>
    <col min="6" max="6" width="11.7109375" customWidth="1"/>
    <col min="7" max="7" width="12" customWidth="1"/>
    <col min="8" max="8" width="12.140625" customWidth="1"/>
    <col min="9" max="9" width="11.42578125" customWidth="1"/>
    <col min="14" max="14" width="10.5703125" bestFit="1" customWidth="1"/>
  </cols>
  <sheetData>
    <row r="1" spans="1:16" hidden="1" x14ac:dyDescent="0.25"/>
    <row r="2" spans="1:16" ht="19.5" customHeight="1" x14ac:dyDescent="0.25">
      <c r="A2" s="243"/>
      <c r="B2" s="243"/>
      <c r="C2" s="243"/>
      <c r="D2" s="243"/>
      <c r="E2" s="243"/>
      <c r="F2" s="243"/>
      <c r="G2" s="243"/>
      <c r="H2" s="243"/>
    </row>
    <row r="3" spans="1:16" ht="42" customHeight="1" x14ac:dyDescent="0.25">
      <c r="A3" s="242" t="s">
        <v>131</v>
      </c>
      <c r="B3" s="242"/>
      <c r="C3" s="242"/>
      <c r="D3" s="242"/>
      <c r="E3" s="242"/>
      <c r="F3" s="242"/>
      <c r="G3" s="242"/>
      <c r="H3" s="242"/>
      <c r="I3" s="242"/>
    </row>
    <row r="4" spans="1:16" ht="7.5" customHeight="1" x14ac:dyDescent="0.25">
      <c r="A4" s="242"/>
      <c r="B4" s="242"/>
      <c r="C4" s="242"/>
      <c r="D4" s="242"/>
      <c r="E4" s="242"/>
      <c r="F4" s="242"/>
      <c r="G4" s="242"/>
      <c r="H4" s="242"/>
    </row>
    <row r="5" spans="1:16" ht="16.5" x14ac:dyDescent="0.25">
      <c r="A5" s="12"/>
      <c r="B5" s="12"/>
      <c r="C5" s="12"/>
      <c r="D5" s="12"/>
      <c r="E5" s="12"/>
      <c r="F5" s="12"/>
      <c r="G5" s="12"/>
      <c r="H5" s="12"/>
    </row>
    <row r="6" spans="1:16" ht="4.5" customHeight="1" x14ac:dyDescent="0.25"/>
    <row r="7" spans="1:16" ht="181.5" customHeight="1" x14ac:dyDescent="0.25">
      <c r="A7" s="5"/>
      <c r="B7" s="5" t="s">
        <v>132</v>
      </c>
      <c r="C7" s="5" t="s">
        <v>133</v>
      </c>
      <c r="D7" s="5" t="s">
        <v>118</v>
      </c>
      <c r="E7" s="5" t="s">
        <v>135</v>
      </c>
      <c r="F7" s="5" t="s">
        <v>134</v>
      </c>
      <c r="G7" s="5" t="s">
        <v>136</v>
      </c>
      <c r="H7" s="5" t="s">
        <v>137</v>
      </c>
      <c r="I7" s="5" t="s">
        <v>138</v>
      </c>
    </row>
    <row r="8" spans="1:16" ht="38.25" customHeight="1" x14ac:dyDescent="0.25">
      <c r="A8" s="14" t="s">
        <v>35</v>
      </c>
      <c r="B8" s="110">
        <v>94.53</v>
      </c>
      <c r="C8" s="114">
        <v>93.91</v>
      </c>
      <c r="D8" s="52">
        <v>2.2097545699999999</v>
      </c>
      <c r="E8" s="52">
        <v>14.93311488</v>
      </c>
      <c r="F8" s="52">
        <v>69.368986109999994</v>
      </c>
      <c r="G8" s="52">
        <f>F8/B8*100</f>
        <v>73.383038305299891</v>
      </c>
      <c r="H8" s="52">
        <f>F8/C8*100</f>
        <v>73.867517953359595</v>
      </c>
      <c r="I8" s="52">
        <f>E8*100/D8</f>
        <v>675.78160410818839</v>
      </c>
      <c r="J8" s="126"/>
      <c r="K8" s="126"/>
      <c r="L8" s="126"/>
      <c r="N8" s="58"/>
    </row>
    <row r="9" spans="1:16" ht="36.75" customHeight="1" x14ac:dyDescent="0.25">
      <c r="A9" s="14" t="s">
        <v>36</v>
      </c>
      <c r="B9" s="110">
        <v>146.22</v>
      </c>
      <c r="C9" s="205">
        <v>188.29</v>
      </c>
      <c r="D9" s="52">
        <v>16.832611069999999</v>
      </c>
      <c r="E9" s="52">
        <v>20.598161000000001</v>
      </c>
      <c r="F9" s="52">
        <v>207.05653526</v>
      </c>
      <c r="G9" s="52">
        <f>F9/B9*100</f>
        <v>141.60616554506908</v>
      </c>
      <c r="H9" s="52">
        <f>F9/C9*100</f>
        <v>109.96682524828722</v>
      </c>
      <c r="I9" s="52">
        <f t="shared" ref="I9:I10" si="0">E9*100/D9</f>
        <v>122.37056339233769</v>
      </c>
      <c r="J9" s="126"/>
      <c r="K9" s="127"/>
      <c r="L9" s="126"/>
      <c r="M9" s="126"/>
      <c r="N9" s="126"/>
      <c r="P9" s="126"/>
    </row>
    <row r="10" spans="1:16" ht="42" customHeight="1" x14ac:dyDescent="0.25">
      <c r="A10" s="14" t="s">
        <v>37</v>
      </c>
      <c r="B10" s="110">
        <v>168.92</v>
      </c>
      <c r="C10" s="205">
        <v>361.49</v>
      </c>
      <c r="D10" s="52">
        <v>55.395632843000001</v>
      </c>
      <c r="E10" s="52">
        <v>17.46508678</v>
      </c>
      <c r="F10" s="52">
        <v>158.65204991900001</v>
      </c>
      <c r="G10" s="52">
        <f>F10/B10*100</f>
        <v>93.921412455008308</v>
      </c>
      <c r="H10" s="52">
        <f>F10/C10*100</f>
        <v>43.888364800962684</v>
      </c>
      <c r="I10" s="52">
        <f t="shared" si="0"/>
        <v>31.527912731855274</v>
      </c>
      <c r="J10" s="126"/>
      <c r="K10" s="126"/>
      <c r="L10" s="126">
        <f>F8+F9</f>
        <v>276.42552137000001</v>
      </c>
      <c r="M10" s="127"/>
    </row>
    <row r="12" spans="1:16" ht="39.75" customHeight="1" x14ac:dyDescent="0.25">
      <c r="A12" s="244" t="s">
        <v>80</v>
      </c>
      <c r="B12" s="244"/>
      <c r="C12" s="244"/>
      <c r="D12" s="244"/>
      <c r="E12" s="244"/>
      <c r="F12" s="244"/>
      <c r="G12" s="244"/>
      <c r="H12" s="244"/>
      <c r="I12" s="244"/>
    </row>
    <row r="14" spans="1:16" x14ac:dyDescent="0.25">
      <c r="F14" s="126"/>
    </row>
    <row r="15" spans="1:16" x14ac:dyDescent="0.25">
      <c r="H15" s="126"/>
    </row>
    <row r="16" spans="1:16" x14ac:dyDescent="0.25">
      <c r="H16" s="127"/>
    </row>
    <row r="17" spans="8:8" x14ac:dyDescent="0.25">
      <c r="H17" s="126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showRuler="0" showWhiteSpace="0" view="pageLayout" workbookViewId="0">
      <selection activeCell="K6" sqref="K6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6" t="s">
        <v>58</v>
      </c>
      <c r="B2" s="246"/>
      <c r="C2" s="246"/>
      <c r="D2" s="246"/>
      <c r="E2" s="246"/>
    </row>
    <row r="3" spans="1:10" ht="35.25" customHeight="1" x14ac:dyDescent="0.25">
      <c r="A3" s="245" t="s">
        <v>149</v>
      </c>
      <c r="B3" s="245"/>
      <c r="C3" s="245"/>
      <c r="D3" s="245"/>
      <c r="E3" s="245"/>
    </row>
    <row r="4" spans="1:10" ht="21" customHeight="1" x14ac:dyDescent="0.3">
      <c r="A4" s="247"/>
      <c r="B4" s="247"/>
      <c r="C4" s="247"/>
      <c r="D4" s="247"/>
      <c r="E4" s="247"/>
    </row>
    <row r="6" spans="1:10" ht="124.5" customHeight="1" x14ac:dyDescent="0.3">
      <c r="A6" s="16"/>
      <c r="B6" s="133" t="s">
        <v>120</v>
      </c>
      <c r="C6" s="130" t="s">
        <v>121</v>
      </c>
      <c r="D6" s="130" t="s">
        <v>139</v>
      </c>
      <c r="E6" s="17" t="s">
        <v>116</v>
      </c>
    </row>
    <row r="7" spans="1:10" ht="21.75" customHeight="1" x14ac:dyDescent="0.25">
      <c r="A7" s="18" t="s">
        <v>51</v>
      </c>
      <c r="B7" s="91"/>
      <c r="C7" s="91"/>
      <c r="D7" s="91"/>
      <c r="E7" s="26"/>
    </row>
    <row r="8" spans="1:10" ht="38.25" customHeight="1" x14ac:dyDescent="0.25">
      <c r="A8" s="21" t="s">
        <v>111</v>
      </c>
      <c r="B8" s="96">
        <v>8.92</v>
      </c>
      <c r="C8" s="96">
        <v>8.86</v>
      </c>
      <c r="D8" s="93">
        <v>8.51</v>
      </c>
      <c r="E8" s="92" t="s">
        <v>52</v>
      </c>
      <c r="F8" s="126"/>
      <c r="G8" s="126"/>
      <c r="H8" s="126"/>
      <c r="J8" s="126"/>
    </row>
    <row r="9" spans="1:10" ht="57" customHeight="1" x14ac:dyDescent="0.25">
      <c r="A9" s="21" t="s">
        <v>109</v>
      </c>
      <c r="B9" s="93">
        <v>13.15</v>
      </c>
      <c r="C9" s="97">
        <v>11.13</v>
      </c>
      <c r="D9" s="93">
        <v>10.65</v>
      </c>
      <c r="E9" s="92" t="s">
        <v>53</v>
      </c>
      <c r="F9" s="126"/>
      <c r="G9" s="126"/>
      <c r="H9" s="126"/>
      <c r="J9" s="126"/>
    </row>
    <row r="10" spans="1:10" ht="17.25" x14ac:dyDescent="0.25">
      <c r="A10" s="19" t="s">
        <v>54</v>
      </c>
      <c r="B10" s="51"/>
      <c r="C10" s="51"/>
      <c r="D10" s="51"/>
      <c r="E10" s="26"/>
      <c r="F10" s="126"/>
      <c r="H10" s="126"/>
      <c r="J10" s="126"/>
    </row>
    <row r="11" spans="1:10" ht="38.25" customHeight="1" x14ac:dyDescent="0.25">
      <c r="A11" s="21" t="s">
        <v>55</v>
      </c>
      <c r="B11" s="98">
        <v>84.991259973248702</v>
      </c>
      <c r="C11" s="98">
        <v>80.994850199659396</v>
      </c>
      <c r="D11" s="93">
        <v>82.990468079678095</v>
      </c>
      <c r="E11" s="92" t="s">
        <v>56</v>
      </c>
      <c r="F11" s="126"/>
      <c r="G11" s="126"/>
      <c r="H11" s="126"/>
      <c r="I11" s="126"/>
    </row>
    <row r="12" spans="1:10" ht="17.25" x14ac:dyDescent="0.25">
      <c r="A12" s="19" t="s">
        <v>57</v>
      </c>
      <c r="B12" s="51"/>
      <c r="C12" s="51"/>
      <c r="D12" s="51"/>
      <c r="E12" s="26"/>
      <c r="G12" s="126"/>
      <c r="H12" s="126"/>
    </row>
    <row r="13" spans="1:10" ht="24.75" customHeight="1" x14ac:dyDescent="0.25">
      <c r="A13" s="21" t="s">
        <v>59</v>
      </c>
      <c r="B13" s="98">
        <v>23.180233890196401</v>
      </c>
      <c r="C13" s="98">
        <v>26.0183500282956</v>
      </c>
      <c r="D13" s="94">
        <v>28.858747978676099</v>
      </c>
      <c r="E13" s="92" t="s">
        <v>113</v>
      </c>
      <c r="G13" s="126"/>
      <c r="H13" s="126"/>
    </row>
    <row r="14" spans="1:10" x14ac:dyDescent="0.25">
      <c r="B14" s="49"/>
      <c r="C14" s="49"/>
      <c r="D14" s="49"/>
      <c r="H14" s="126"/>
    </row>
    <row r="15" spans="1:10" ht="24.75" customHeight="1" x14ac:dyDescent="0.25">
      <c r="A15" s="240" t="s">
        <v>80</v>
      </c>
      <c r="B15" s="240"/>
      <c r="C15" s="240"/>
      <c r="D15" s="240"/>
      <c r="E15" s="240"/>
      <c r="F15" s="211"/>
      <c r="G15" s="211"/>
      <c r="H15" s="211"/>
    </row>
    <row r="16" spans="1:10" x14ac:dyDescent="0.25">
      <c r="C16" s="126"/>
      <c r="D16" s="126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G21" sqref="G21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48" t="s">
        <v>58</v>
      </c>
      <c r="B1" s="248"/>
      <c r="C1" s="248"/>
      <c r="D1" s="248"/>
      <c r="E1" s="248"/>
    </row>
    <row r="2" spans="1:10" ht="32.25" customHeight="1" x14ac:dyDescent="0.25">
      <c r="A2" s="249" t="s">
        <v>140</v>
      </c>
      <c r="B2" s="249"/>
      <c r="C2" s="249"/>
      <c r="D2" s="249"/>
      <c r="E2" s="249"/>
    </row>
    <row r="3" spans="1:10" ht="15.75" customHeight="1" x14ac:dyDescent="0.25">
      <c r="B3" s="22" t="s">
        <v>63</v>
      </c>
    </row>
    <row r="4" spans="1:10" ht="53.25" customHeight="1" x14ac:dyDescent="0.3">
      <c r="A4" s="23"/>
      <c r="B4" s="20" t="s">
        <v>142</v>
      </c>
      <c r="C4" s="20" t="s">
        <v>143</v>
      </c>
      <c r="D4" s="20" t="s">
        <v>144</v>
      </c>
      <c r="E4" s="53" t="s">
        <v>141</v>
      </c>
    </row>
    <row r="5" spans="1:10" ht="34.5" customHeight="1" x14ac:dyDescent="0.25">
      <c r="A5" s="24" t="s">
        <v>64</v>
      </c>
      <c r="B5" s="151">
        <v>153.05000000000001</v>
      </c>
      <c r="C5" s="152">
        <v>324.17</v>
      </c>
      <c r="D5" s="153">
        <v>573.31879783420902</v>
      </c>
      <c r="E5" s="154">
        <v>100</v>
      </c>
      <c r="F5" s="57"/>
      <c r="G5" s="58"/>
      <c r="H5" s="58"/>
      <c r="I5" s="58"/>
    </row>
    <row r="6" spans="1:10" ht="18" customHeight="1" x14ac:dyDescent="0.25">
      <c r="A6" s="25" t="s">
        <v>65</v>
      </c>
      <c r="B6" s="155"/>
      <c r="C6" s="156"/>
      <c r="D6" s="155"/>
      <c r="E6" s="157"/>
      <c r="H6" s="58"/>
    </row>
    <row r="7" spans="1:10" ht="19.5" customHeight="1" x14ac:dyDescent="0.25">
      <c r="A7" s="27" t="s">
        <v>66</v>
      </c>
      <c r="B7" s="188">
        <v>101.96</v>
      </c>
      <c r="C7" s="151">
        <v>285.88</v>
      </c>
      <c r="D7" s="158">
        <v>221.45221986746</v>
      </c>
      <c r="E7" s="169">
        <v>38.626366465573099</v>
      </c>
      <c r="I7" s="58"/>
    </row>
    <row r="8" spans="1:10" ht="16.5" customHeight="1" x14ac:dyDescent="0.25">
      <c r="A8" s="25" t="s">
        <v>65</v>
      </c>
      <c r="B8" s="155"/>
      <c r="C8" s="156"/>
      <c r="D8" s="155"/>
      <c r="E8" s="159"/>
      <c r="J8" s="58"/>
    </row>
    <row r="9" spans="1:10" ht="34.5" x14ac:dyDescent="0.25">
      <c r="A9" s="28" t="s">
        <v>67</v>
      </c>
      <c r="B9" s="160">
        <v>101.96</v>
      </c>
      <c r="C9" s="161">
        <v>285.88</v>
      </c>
      <c r="D9" s="162">
        <v>221.45221986746</v>
      </c>
      <c r="E9" s="163"/>
      <c r="H9" s="58"/>
    </row>
    <row r="10" spans="1:10" ht="17.25" x14ac:dyDescent="0.25">
      <c r="A10" s="25" t="s">
        <v>68</v>
      </c>
      <c r="B10" s="155"/>
      <c r="C10" s="156"/>
      <c r="D10" s="155"/>
      <c r="E10" s="155"/>
      <c r="I10" s="58"/>
    </row>
    <row r="11" spans="1:10" ht="17.25" x14ac:dyDescent="0.25">
      <c r="A11" s="29" t="s">
        <v>69</v>
      </c>
      <c r="B11" s="160">
        <v>209.71</v>
      </c>
      <c r="C11" s="164">
        <v>395.33</v>
      </c>
      <c r="D11" s="162">
        <v>362.05825804206</v>
      </c>
      <c r="E11" s="163"/>
    </row>
    <row r="12" spans="1:10" ht="17.25" x14ac:dyDescent="0.25">
      <c r="A12" s="29" t="s">
        <v>70</v>
      </c>
      <c r="B12" s="216">
        <v>-107.75</v>
      </c>
      <c r="C12" s="215">
        <v>-109.47</v>
      </c>
      <c r="D12" s="218">
        <v>-140.60603817460003</v>
      </c>
      <c r="E12" s="163"/>
    </row>
    <row r="13" spans="1:10" ht="17.25" x14ac:dyDescent="0.25">
      <c r="A13" s="30" t="s">
        <v>71</v>
      </c>
      <c r="B13" s="165"/>
      <c r="C13" s="198"/>
      <c r="D13" s="159"/>
      <c r="E13" s="157"/>
      <c r="I13" s="58"/>
    </row>
    <row r="14" spans="1:10" ht="17.25" x14ac:dyDescent="0.25">
      <c r="A14" s="27" t="s">
        <v>72</v>
      </c>
      <c r="B14" s="209">
        <v>51.09</v>
      </c>
      <c r="C14" s="214">
        <v>38.29</v>
      </c>
      <c r="D14" s="194">
        <v>351.86657796674899</v>
      </c>
      <c r="E14" s="194">
        <v>61.373633534426901</v>
      </c>
    </row>
    <row r="15" spans="1:10" ht="17.25" x14ac:dyDescent="0.25">
      <c r="A15" s="25" t="s">
        <v>65</v>
      </c>
      <c r="B15" s="156"/>
      <c r="C15" s="199"/>
      <c r="D15" s="155"/>
      <c r="E15" s="157"/>
    </row>
    <row r="16" spans="1:10" ht="17.25" x14ac:dyDescent="0.25">
      <c r="A16" s="28" t="s">
        <v>73</v>
      </c>
      <c r="B16" s="198">
        <v>9.84</v>
      </c>
      <c r="C16" s="212">
        <v>84.82</v>
      </c>
      <c r="D16" s="219">
        <v>-26.826633433251004</v>
      </c>
      <c r="E16" s="163"/>
    </row>
    <row r="17" spans="1:8" ht="17.25" x14ac:dyDescent="0.25">
      <c r="A17" s="25" t="s">
        <v>68</v>
      </c>
      <c r="B17" s="156"/>
      <c r="C17" s="199"/>
      <c r="D17" s="156"/>
      <c r="E17" s="157"/>
    </row>
    <row r="18" spans="1:8" ht="17.25" x14ac:dyDescent="0.25">
      <c r="A18" s="29" t="s">
        <v>74</v>
      </c>
      <c r="B18" s="164">
        <v>80.849999999999994</v>
      </c>
      <c r="C18" s="200">
        <v>175.28</v>
      </c>
      <c r="D18" s="167">
        <v>78.358138075149</v>
      </c>
      <c r="E18" s="163"/>
      <c r="H18" s="210"/>
    </row>
    <row r="19" spans="1:8" ht="17.25" x14ac:dyDescent="0.25">
      <c r="A19" s="25" t="s">
        <v>65</v>
      </c>
      <c r="B19" s="156"/>
      <c r="C19" s="199"/>
      <c r="D19" s="166"/>
      <c r="E19" s="157"/>
      <c r="G19" s="192"/>
    </row>
    <row r="20" spans="1:8" ht="17.25" x14ac:dyDescent="0.25">
      <c r="A20" s="31" t="s">
        <v>75</v>
      </c>
      <c r="B20" s="164">
        <v>80.03</v>
      </c>
      <c r="C20" s="200">
        <v>39.479999999999997</v>
      </c>
      <c r="D20" s="162">
        <v>78.358138075149</v>
      </c>
      <c r="E20" s="163"/>
    </row>
    <row r="21" spans="1:8" ht="17.25" x14ac:dyDescent="0.25">
      <c r="A21" s="31" t="s">
        <v>76</v>
      </c>
      <c r="B21" s="156">
        <v>0.83</v>
      </c>
      <c r="C21" s="201">
        <v>135.81</v>
      </c>
      <c r="D21" s="168" t="s">
        <v>24</v>
      </c>
      <c r="E21" s="157"/>
    </row>
    <row r="22" spans="1:8" ht="17.25" x14ac:dyDescent="0.25">
      <c r="A22" s="29" t="s">
        <v>77</v>
      </c>
      <c r="B22" s="216">
        <v>-71.010000000000005</v>
      </c>
      <c r="C22" s="216">
        <v>-90.46</v>
      </c>
      <c r="D22" s="218">
        <v>-105.1847715084</v>
      </c>
      <c r="E22" s="163"/>
    </row>
    <row r="23" spans="1:8" ht="34.5" x14ac:dyDescent="0.25">
      <c r="A23" s="28" t="s">
        <v>78</v>
      </c>
      <c r="B23" s="168">
        <v>41.25</v>
      </c>
      <c r="C23" s="201">
        <v>-46.53</v>
      </c>
      <c r="D23" s="212">
        <v>378.6932114</v>
      </c>
      <c r="E23" s="163"/>
    </row>
    <row r="24" spans="1:8" ht="16.5" customHeight="1" x14ac:dyDescent="0.25">
      <c r="A24" s="25" t="s">
        <v>68</v>
      </c>
      <c r="B24" s="156"/>
      <c r="C24" s="156"/>
      <c r="D24" s="155"/>
      <c r="E24" s="155"/>
    </row>
    <row r="25" spans="1:8" ht="17.25" x14ac:dyDescent="0.25">
      <c r="A25" s="29" t="s">
        <v>69</v>
      </c>
      <c r="B25" s="168">
        <v>231</v>
      </c>
      <c r="C25" s="168" t="s">
        <v>24</v>
      </c>
      <c r="D25" s="157">
        <v>378.6932114</v>
      </c>
      <c r="E25" s="163"/>
    </row>
    <row r="26" spans="1:8" ht="17.25" x14ac:dyDescent="0.25">
      <c r="A26" s="32" t="s">
        <v>70</v>
      </c>
      <c r="B26" s="157">
        <v>-189.78</v>
      </c>
      <c r="C26" s="217">
        <v>-46.53</v>
      </c>
      <c r="D26" s="213" t="s">
        <v>24</v>
      </c>
      <c r="E26" s="163"/>
    </row>
    <row r="27" spans="1:8" x14ac:dyDescent="0.25">
      <c r="A27" s="33" t="s">
        <v>79</v>
      </c>
    </row>
    <row r="28" spans="1:8" ht="33" customHeight="1" x14ac:dyDescent="0.25">
      <c r="A28" s="244" t="s">
        <v>80</v>
      </c>
      <c r="B28" s="244"/>
      <c r="C28" s="244"/>
      <c r="D28" s="244"/>
      <c r="E28" s="244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F18" sqref="F18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9" ht="16.5" x14ac:dyDescent="0.25">
      <c r="A1" s="242" t="s">
        <v>58</v>
      </c>
      <c r="B1" s="242"/>
      <c r="C1" s="242"/>
      <c r="D1" s="242"/>
      <c r="E1" s="242"/>
    </row>
    <row r="2" spans="1:9" ht="36.75" customHeight="1" x14ac:dyDescent="0.25">
      <c r="A2" s="249" t="s">
        <v>145</v>
      </c>
      <c r="B2" s="249"/>
      <c r="C2" s="249"/>
      <c r="D2" s="249"/>
      <c r="E2" s="249"/>
    </row>
    <row r="3" spans="1:9" x14ac:dyDescent="0.25">
      <c r="C3" s="22" t="s">
        <v>63</v>
      </c>
      <c r="D3" s="22"/>
    </row>
    <row r="5" spans="1:9" ht="34.5" x14ac:dyDescent="0.3">
      <c r="A5" s="23"/>
      <c r="B5" s="20" t="s">
        <v>142</v>
      </c>
      <c r="C5" s="20" t="s">
        <v>143</v>
      </c>
      <c r="D5" s="20" t="s">
        <v>146</v>
      </c>
      <c r="E5" s="20" t="s">
        <v>141</v>
      </c>
      <c r="G5" s="126"/>
      <c r="H5" s="126"/>
    </row>
    <row r="6" spans="1:9" ht="17.25" x14ac:dyDescent="0.25">
      <c r="A6" s="34" t="s">
        <v>81</v>
      </c>
      <c r="B6" s="111">
        <v>153.43</v>
      </c>
      <c r="C6" s="111">
        <v>160.91</v>
      </c>
      <c r="D6" s="103">
        <v>177.94765472076</v>
      </c>
      <c r="E6" s="103">
        <v>100</v>
      </c>
      <c r="F6" s="126"/>
      <c r="G6" s="58"/>
      <c r="H6" s="126"/>
    </row>
    <row r="7" spans="1:9" ht="17.25" x14ac:dyDescent="0.25">
      <c r="A7" s="38" t="s">
        <v>65</v>
      </c>
      <c r="B7" s="99"/>
      <c r="C7" s="101"/>
      <c r="D7" s="101"/>
      <c r="E7" s="101"/>
      <c r="G7" s="126"/>
      <c r="H7" s="126"/>
    </row>
    <row r="8" spans="1:9" ht="17.25" x14ac:dyDescent="0.25">
      <c r="A8" s="35" t="s">
        <v>82</v>
      </c>
      <c r="B8" s="204">
        <v>69.34</v>
      </c>
      <c r="C8" s="204">
        <v>86.69</v>
      </c>
      <c r="D8" s="100">
        <v>108.0715640623</v>
      </c>
      <c r="E8" s="100">
        <v>60.732221636687903</v>
      </c>
      <c r="F8" s="126"/>
      <c r="G8" s="126"/>
    </row>
    <row r="9" spans="1:9" ht="17.25" x14ac:dyDescent="0.25">
      <c r="A9" s="38" t="s">
        <v>65</v>
      </c>
      <c r="B9" s="99"/>
      <c r="C9" s="101"/>
      <c r="D9" s="101"/>
      <c r="E9" s="101"/>
      <c r="G9" s="126"/>
    </row>
    <row r="10" spans="1:9" ht="34.5" x14ac:dyDescent="0.25">
      <c r="A10" s="36" t="s">
        <v>83</v>
      </c>
      <c r="B10" s="102">
        <v>69.34</v>
      </c>
      <c r="C10" s="102">
        <v>86.69</v>
      </c>
      <c r="D10" s="101">
        <v>108.0715640623</v>
      </c>
      <c r="E10" s="100">
        <v>60.732221636687903</v>
      </c>
      <c r="H10" s="126"/>
    </row>
    <row r="11" spans="1:9" ht="17.25" x14ac:dyDescent="0.25">
      <c r="A11" s="37" t="s">
        <v>84</v>
      </c>
      <c r="B11" s="103"/>
      <c r="C11" s="101"/>
      <c r="D11" s="101"/>
      <c r="E11" s="113"/>
    </row>
    <row r="12" spans="1:9" ht="17.25" x14ac:dyDescent="0.25">
      <c r="A12" s="35" t="s">
        <v>85</v>
      </c>
      <c r="B12" s="204">
        <v>84.08</v>
      </c>
      <c r="C12" s="204">
        <v>74.22</v>
      </c>
      <c r="D12" s="100">
        <v>69.876090658460001</v>
      </c>
      <c r="E12" s="100">
        <v>39.267778363312097</v>
      </c>
    </row>
    <row r="13" spans="1:9" ht="17.25" x14ac:dyDescent="0.25">
      <c r="A13" s="38" t="s">
        <v>65</v>
      </c>
      <c r="B13" s="99"/>
      <c r="C13" s="101"/>
      <c r="D13" s="101"/>
      <c r="E13" s="101"/>
      <c r="H13" s="126"/>
      <c r="I13" s="126"/>
    </row>
    <row r="14" spans="1:9" ht="34.5" x14ac:dyDescent="0.25">
      <c r="A14" s="37" t="s">
        <v>86</v>
      </c>
      <c r="B14" s="102">
        <v>45.96</v>
      </c>
      <c r="C14" s="102">
        <v>44.98</v>
      </c>
      <c r="D14" s="101">
        <v>35.099108158459998</v>
      </c>
      <c r="E14" s="112">
        <v>19.7244005342686</v>
      </c>
      <c r="I14" s="126"/>
    </row>
    <row r="15" spans="1:9" ht="34.5" x14ac:dyDescent="0.25">
      <c r="A15" s="37" t="s">
        <v>87</v>
      </c>
      <c r="B15" s="101">
        <v>38.119999999999997</v>
      </c>
      <c r="C15" s="102">
        <v>29.24</v>
      </c>
      <c r="D15" s="102">
        <v>34.776982500000003</v>
      </c>
      <c r="E15" s="102">
        <v>19.5433778290436</v>
      </c>
    </row>
    <row r="16" spans="1:9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44" t="s">
        <v>80</v>
      </c>
      <c r="B18" s="244"/>
      <c r="C18" s="244"/>
      <c r="D18" s="244"/>
      <c r="E18" s="244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G18" sqref="G18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10" ht="17.25" x14ac:dyDescent="0.25">
      <c r="A1" s="245" t="s">
        <v>58</v>
      </c>
      <c r="B1" s="245"/>
      <c r="C1" s="245"/>
      <c r="D1" s="245"/>
    </row>
    <row r="2" spans="1:10" ht="37.5" customHeight="1" x14ac:dyDescent="0.25">
      <c r="A2" s="250" t="s">
        <v>147</v>
      </c>
      <c r="B2" s="250"/>
      <c r="C2" s="250"/>
      <c r="D2" s="250"/>
    </row>
    <row r="3" spans="1:10" ht="17.25" x14ac:dyDescent="0.3">
      <c r="A3" s="15"/>
      <c r="B3" s="15"/>
    </row>
    <row r="4" spans="1:10" ht="90" customHeight="1" x14ac:dyDescent="0.3">
      <c r="A4" s="23"/>
      <c r="B4" s="129" t="s">
        <v>120</v>
      </c>
      <c r="C4" s="129" t="s">
        <v>121</v>
      </c>
      <c r="D4" s="129" t="s">
        <v>115</v>
      </c>
      <c r="E4" s="129" t="s">
        <v>122</v>
      </c>
    </row>
    <row r="5" spans="1:10" ht="34.5" x14ac:dyDescent="0.25">
      <c r="A5" s="43" t="s">
        <v>97</v>
      </c>
      <c r="B5" s="104">
        <v>4121.8941060300003</v>
      </c>
      <c r="C5" s="104">
        <v>4600.3267872300003</v>
      </c>
      <c r="D5" s="125">
        <v>4665.1818081399997</v>
      </c>
      <c r="E5" s="196">
        <v>4478.4399219899997</v>
      </c>
      <c r="G5" s="186"/>
      <c r="H5" s="185"/>
      <c r="I5" s="186"/>
      <c r="J5" s="58"/>
    </row>
    <row r="6" spans="1:10" ht="17.25" x14ac:dyDescent="0.25">
      <c r="A6" s="44" t="s">
        <v>98</v>
      </c>
      <c r="B6" s="118">
        <v>100</v>
      </c>
      <c r="C6" s="119">
        <v>100</v>
      </c>
      <c r="D6" s="119">
        <v>100</v>
      </c>
      <c r="E6" s="119">
        <v>100</v>
      </c>
    </row>
    <row r="7" spans="1:10" ht="17.25" x14ac:dyDescent="0.3">
      <c r="A7" s="45" t="s">
        <v>65</v>
      </c>
      <c r="B7" s="51"/>
      <c r="C7" s="51"/>
      <c r="D7" s="20"/>
      <c r="E7" s="195"/>
      <c r="H7" s="186"/>
      <c r="I7" s="186"/>
    </row>
    <row r="8" spans="1:10" ht="17.25" x14ac:dyDescent="0.3">
      <c r="A8" s="46" t="s">
        <v>99</v>
      </c>
      <c r="B8" s="95">
        <v>75.789519465089896</v>
      </c>
      <c r="C8" s="95">
        <v>76.792808307802005</v>
      </c>
      <c r="D8" s="26">
        <v>76.913786594537797</v>
      </c>
      <c r="E8" s="195">
        <v>77.283422797643794</v>
      </c>
      <c r="G8" s="58"/>
    </row>
    <row r="9" spans="1:10" ht="17.25" x14ac:dyDescent="0.3">
      <c r="A9" s="46" t="s">
        <v>100</v>
      </c>
      <c r="B9" s="95">
        <v>23.722167151736201</v>
      </c>
      <c r="C9" s="95">
        <v>22.772840070798701</v>
      </c>
      <c r="D9" s="26">
        <v>22.645509807070201</v>
      </c>
      <c r="E9" s="195">
        <v>22.343195242984802</v>
      </c>
      <c r="G9" s="58"/>
    </row>
    <row r="10" spans="1:10" ht="17.25" x14ac:dyDescent="0.3">
      <c r="A10" s="46" t="s">
        <v>101</v>
      </c>
      <c r="B10" s="95">
        <v>0.48831338317388401</v>
      </c>
      <c r="C10" s="95">
        <v>0.434351621399304</v>
      </c>
      <c r="D10" s="26">
        <v>0.440703598391958</v>
      </c>
      <c r="E10" s="195">
        <v>0.37338195937146101</v>
      </c>
    </row>
    <row r="11" spans="1:10" ht="17.25" x14ac:dyDescent="0.25">
      <c r="A11" s="44" t="s">
        <v>102</v>
      </c>
      <c r="B11" s="120">
        <v>100</v>
      </c>
      <c r="C11" s="120">
        <v>100</v>
      </c>
      <c r="D11" s="119">
        <v>100</v>
      </c>
      <c r="E11" s="119">
        <v>100</v>
      </c>
    </row>
    <row r="12" spans="1:10" ht="17.25" x14ac:dyDescent="0.3">
      <c r="A12" s="45" t="s">
        <v>65</v>
      </c>
      <c r="B12" s="51"/>
      <c r="C12" s="51"/>
      <c r="D12" s="20"/>
      <c r="E12" s="197"/>
    </row>
    <row r="13" spans="1:10" ht="17.25" x14ac:dyDescent="0.3">
      <c r="A13" s="47" t="s">
        <v>103</v>
      </c>
      <c r="B13" s="95">
        <v>45.393827155888197</v>
      </c>
      <c r="C13" s="95">
        <v>40.573725943149597</v>
      </c>
      <c r="D13" s="26">
        <v>40.139808570431697</v>
      </c>
      <c r="E13" s="195">
        <v>42.170976588892103</v>
      </c>
    </row>
    <row r="14" spans="1:10" ht="17.25" x14ac:dyDescent="0.3">
      <c r="A14" s="47" t="s">
        <v>104</v>
      </c>
      <c r="B14" s="95">
        <v>34.957209086766198</v>
      </c>
      <c r="C14" s="95">
        <v>36.833063983923502</v>
      </c>
      <c r="D14" s="26">
        <v>37.094807714041998</v>
      </c>
      <c r="E14" s="195">
        <v>35.705811393567899</v>
      </c>
    </row>
    <row r="15" spans="1:10" ht="17.25" x14ac:dyDescent="0.3">
      <c r="A15" s="47" t="s">
        <v>105</v>
      </c>
      <c r="B15" s="95">
        <v>13.550927533118299</v>
      </c>
      <c r="C15" s="95">
        <v>17.1005013368558</v>
      </c>
      <c r="D15" s="26">
        <v>17.3084744770523</v>
      </c>
      <c r="E15" s="195">
        <v>17.152764195141</v>
      </c>
    </row>
    <row r="16" spans="1:10" ht="17.25" x14ac:dyDescent="0.3">
      <c r="A16" s="47" t="s">
        <v>106</v>
      </c>
      <c r="B16" s="95">
        <v>5.4501359542778296</v>
      </c>
      <c r="C16" s="95">
        <v>4.9089302241934298</v>
      </c>
      <c r="D16" s="26">
        <v>4.8780196435845102</v>
      </c>
      <c r="E16" s="195">
        <v>4.4056976133851196</v>
      </c>
    </row>
    <row r="17" spans="1:5" ht="17.25" x14ac:dyDescent="0.3">
      <c r="A17" s="47" t="s">
        <v>107</v>
      </c>
      <c r="B17" s="95">
        <v>0.111451654065529</v>
      </c>
      <c r="C17" s="95">
        <v>8.7036588816137406E-2</v>
      </c>
      <c r="D17" s="26">
        <v>8.5829658835877898E-2</v>
      </c>
      <c r="E17" s="195">
        <v>7.56693357291746E-2</v>
      </c>
    </row>
    <row r="18" spans="1:5" ht="17.25" x14ac:dyDescent="0.3">
      <c r="A18" s="47" t="s">
        <v>108</v>
      </c>
      <c r="B18" s="95">
        <v>0.53644861588394899</v>
      </c>
      <c r="C18" s="95">
        <v>0.496741923061508</v>
      </c>
      <c r="D18" s="26">
        <v>0.49305993605361598</v>
      </c>
      <c r="E18" s="195">
        <v>0.489080873284715</v>
      </c>
    </row>
    <row r="20" spans="1:5" ht="28.5" customHeight="1" x14ac:dyDescent="0.25">
      <c r="A20" s="244" t="s">
        <v>80</v>
      </c>
      <c r="B20" s="244"/>
      <c r="C20" s="244"/>
      <c r="D20" s="244"/>
      <c r="E20" s="244"/>
    </row>
  </sheetData>
  <mergeCells count="3">
    <mergeCell ref="A2:D2"/>
    <mergeCell ref="A1:D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I4" sqref="I4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5" t="s">
        <v>58</v>
      </c>
      <c r="B1" s="245"/>
      <c r="C1" s="245"/>
      <c r="D1" s="245"/>
      <c r="E1" s="245"/>
    </row>
    <row r="2" spans="1:10" ht="36" customHeight="1" x14ac:dyDescent="0.25">
      <c r="A2" s="250" t="s">
        <v>148</v>
      </c>
      <c r="B2" s="250"/>
      <c r="C2" s="250"/>
      <c r="D2" s="250"/>
      <c r="E2" s="250"/>
    </row>
    <row r="4" spans="1:10" ht="66.75" customHeight="1" x14ac:dyDescent="0.3">
      <c r="A4" s="23"/>
      <c r="B4" s="129" t="s">
        <v>120</v>
      </c>
      <c r="C4" s="129" t="s">
        <v>121</v>
      </c>
      <c r="D4" s="129" t="s">
        <v>115</v>
      </c>
      <c r="E4" s="129" t="s">
        <v>122</v>
      </c>
    </row>
    <row r="5" spans="1:10" ht="24.75" customHeight="1" x14ac:dyDescent="0.25">
      <c r="A5" s="41" t="s">
        <v>89</v>
      </c>
      <c r="B5" s="178">
        <v>681.24114499999996</v>
      </c>
      <c r="C5" s="178">
        <v>944.03086699999903</v>
      </c>
      <c r="D5" s="179">
        <v>958.83393599999999</v>
      </c>
      <c r="E5" s="170">
        <v>1189.05061</v>
      </c>
      <c r="F5" s="126"/>
      <c r="G5" s="58"/>
      <c r="H5" s="58"/>
      <c r="I5" s="58"/>
      <c r="J5" s="58"/>
    </row>
    <row r="6" spans="1:10" ht="21.75" customHeight="1" x14ac:dyDescent="0.25">
      <c r="A6" s="42" t="s">
        <v>90</v>
      </c>
      <c r="B6" s="171">
        <v>100</v>
      </c>
      <c r="C6" s="171">
        <v>100</v>
      </c>
      <c r="D6" s="171">
        <v>100</v>
      </c>
      <c r="E6" s="171">
        <v>100</v>
      </c>
      <c r="G6" s="58"/>
      <c r="H6" s="187"/>
      <c r="I6" s="58"/>
    </row>
    <row r="7" spans="1:10" ht="17.25" x14ac:dyDescent="0.25">
      <c r="A7" s="42" t="s">
        <v>65</v>
      </c>
      <c r="B7" s="172"/>
      <c r="C7" s="172"/>
      <c r="D7" s="156"/>
      <c r="E7" s="180"/>
    </row>
    <row r="8" spans="1:10" ht="17.25" x14ac:dyDescent="0.25">
      <c r="A8" s="40" t="s">
        <v>91</v>
      </c>
      <c r="B8" s="173">
        <v>3.8488573675332001</v>
      </c>
      <c r="C8" s="174">
        <v>4.3524954994930303</v>
      </c>
      <c r="D8" s="62">
        <v>4.95277641070059</v>
      </c>
      <c r="E8" s="137">
        <v>4.1070247632268604</v>
      </c>
      <c r="H8" s="58"/>
      <c r="J8" s="58"/>
    </row>
    <row r="9" spans="1:10" ht="17.25" x14ac:dyDescent="0.25">
      <c r="A9" s="40" t="s">
        <v>92</v>
      </c>
      <c r="B9" s="173">
        <v>31.7953490610142</v>
      </c>
      <c r="C9" s="174">
        <v>27.0392906548892</v>
      </c>
      <c r="D9" s="62">
        <v>27.637397890347501</v>
      </c>
      <c r="E9" s="137">
        <v>29.775074082002298</v>
      </c>
      <c r="G9" s="187"/>
    </row>
    <row r="10" spans="1:10" ht="17.25" x14ac:dyDescent="0.25">
      <c r="A10" s="40" t="s">
        <v>93</v>
      </c>
      <c r="B10" s="173">
        <v>63.395346004827701</v>
      </c>
      <c r="C10" s="173">
        <v>68.013125676747606</v>
      </c>
      <c r="D10" s="62">
        <v>66.830207916212103</v>
      </c>
      <c r="E10" s="137">
        <v>65.635016746679895</v>
      </c>
    </row>
    <row r="11" spans="1:10" ht="17.25" x14ac:dyDescent="0.25">
      <c r="A11" s="40" t="s">
        <v>94</v>
      </c>
      <c r="B11" s="173">
        <v>0.96044756662488395</v>
      </c>
      <c r="C11" s="173">
        <v>0.59508816887022398</v>
      </c>
      <c r="D11" s="62">
        <v>0.57961778273980502</v>
      </c>
      <c r="E11" s="137">
        <v>0.48288440809092198</v>
      </c>
    </row>
    <row r="12" spans="1:10" ht="36" customHeight="1" x14ac:dyDescent="0.25">
      <c r="A12" s="42" t="s">
        <v>95</v>
      </c>
      <c r="B12" s="175">
        <v>11.7766236088707</v>
      </c>
      <c r="C12" s="176">
        <v>10.440740084385499</v>
      </c>
      <c r="D12" s="181">
        <v>10.3858822800299</v>
      </c>
      <c r="E12" s="182">
        <v>10.0810284248762</v>
      </c>
      <c r="H12" s="58"/>
    </row>
    <row r="13" spans="1:10" ht="22.5" customHeight="1" x14ac:dyDescent="0.25">
      <c r="A13" s="42" t="s">
        <v>96</v>
      </c>
      <c r="B13" s="177">
        <v>3756.7048165521501</v>
      </c>
      <c r="C13" s="177">
        <v>4023.7682942235801</v>
      </c>
      <c r="D13" s="183">
        <v>3945.03847209576</v>
      </c>
      <c r="E13" s="184">
        <v>3837.7851586308798</v>
      </c>
    </row>
    <row r="14" spans="1:10" x14ac:dyDescent="0.25">
      <c r="G14" s="187"/>
    </row>
    <row r="15" spans="1:10" ht="33.75" customHeight="1" x14ac:dyDescent="0.25">
      <c r="A15" s="244" t="s">
        <v>80</v>
      </c>
      <c r="B15" s="244"/>
      <c r="C15" s="244"/>
      <c r="D15" s="244"/>
      <c r="E15" s="244"/>
    </row>
    <row r="16" spans="1:10" x14ac:dyDescent="0.25">
      <c r="C16" s="128"/>
    </row>
    <row r="17" spans="2:3" x14ac:dyDescent="0.25">
      <c r="B17" s="126"/>
      <c r="C17" s="126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2021-03-15T06:17:26Z</cp:lastPrinted>
  <dcterms:created xsi:type="dcterms:W3CDTF">2016-03-11T11:20:21Z</dcterms:created>
  <dcterms:modified xsi:type="dcterms:W3CDTF">2021-12-15T14:25:46Z</dcterms:modified>
</cp:coreProperties>
</file>