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om116-2\Desktop\SDjanuary-Mart2021\"/>
    </mc:Choice>
  </mc:AlternateContent>
  <bookViews>
    <workbookView xWindow="0" yWindow="0" windowWidth="2370" windowHeight="0"/>
  </bookViews>
  <sheets>
    <sheet name="պետ պարտք" sheetId="1" r:id="rId1"/>
    <sheet name="պետ պարտքի կառուցվածք" sheetId="2" r:id="rId2"/>
    <sheet name="պարտքի միջին տոկոսադրույք" sheetId="3" r:id="rId3"/>
    <sheet name="արտ վարկերի ստաց և սպասարկում" sheetId="4" r:id="rId4"/>
    <sheet name="պարտքի կառ ուղենիշ. ցուց." sheetId="5" r:id="rId5"/>
    <sheet name="պակասուրդի ֆինանս. փոխ. միջոց." sheetId="6" r:id="rId6"/>
    <sheet name="կառ. պարտքի գծով տոկոսավճարներ" sheetId="7" r:id="rId7"/>
    <sheet name="կառ. արտաքին պարտք" sheetId="9" r:id="rId8"/>
    <sheet name="պետ պարտատոմսեր" sheetId="8" r:id="rId9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4" i="1" l="1"/>
  <c r="H7" i="1" l="1"/>
  <c r="G5" i="1"/>
  <c r="H5" i="1"/>
  <c r="I9" i="4" l="1"/>
  <c r="I10" i="4"/>
  <c r="I8" i="4"/>
  <c r="H8" i="4"/>
  <c r="G8" i="4"/>
  <c r="H9" i="4" l="1"/>
  <c r="G9" i="4"/>
  <c r="H10" i="4"/>
  <c r="H11" i="3"/>
  <c r="F11" i="3"/>
  <c r="G9" i="3"/>
  <c r="H6" i="3"/>
  <c r="G24" i="2"/>
  <c r="H15" i="2"/>
  <c r="G15" i="2"/>
  <c r="H13" i="2"/>
  <c r="G13" i="2"/>
  <c r="F7" i="2"/>
  <c r="H41" i="1"/>
  <c r="H23" i="1"/>
  <c r="G23" i="1"/>
  <c r="G18" i="1"/>
  <c r="G15" i="1"/>
  <c r="H13" i="1"/>
  <c r="F12" i="1"/>
  <c r="G12" i="1"/>
  <c r="F5" i="1"/>
  <c r="F25" i="2" l="1"/>
  <c r="G11" i="2"/>
  <c r="G20" i="2"/>
  <c r="G19" i="2"/>
  <c r="G10" i="4" l="1"/>
  <c r="H24" i="2" l="1"/>
  <c r="F24" i="2" l="1"/>
  <c r="H25" i="2"/>
  <c r="H10" i="3"/>
  <c r="H9" i="3" l="1"/>
  <c r="G32" i="1"/>
  <c r="G30" i="1"/>
  <c r="F6" i="3" l="1"/>
  <c r="G21" i="1" l="1"/>
  <c r="F21" i="1"/>
  <c r="H19" i="2" l="1"/>
  <c r="F14" i="1"/>
  <c r="F13" i="1"/>
  <c r="F37" i="1"/>
  <c r="H44" i="1"/>
  <c r="H7" i="3" l="1"/>
  <c r="H7" i="2"/>
  <c r="H8" i="2"/>
  <c r="H11" i="2"/>
  <c r="H14" i="2"/>
  <c r="H20" i="2"/>
  <c r="H21" i="2"/>
  <c r="H30" i="1"/>
  <c r="H32" i="1"/>
  <c r="H34" i="1"/>
  <c r="H36" i="1"/>
  <c r="H37" i="1"/>
  <c r="H38" i="1"/>
  <c r="H42" i="1"/>
  <c r="H46" i="1"/>
  <c r="H47" i="1"/>
  <c r="H28" i="1"/>
  <c r="H18" i="1"/>
  <c r="H19" i="1"/>
  <c r="H21" i="1"/>
  <c r="H9" i="1"/>
  <c r="H11" i="1"/>
  <c r="H14" i="1"/>
  <c r="H15" i="1"/>
  <c r="F20" i="1" l="1"/>
  <c r="F11" i="2" l="1"/>
  <c r="F10" i="3" l="1"/>
  <c r="G6" i="3" l="1"/>
  <c r="G7" i="2"/>
  <c r="G7" i="3" l="1"/>
  <c r="G10" i="3"/>
  <c r="G11" i="3"/>
  <c r="F7" i="3"/>
  <c r="F9" i="3"/>
  <c r="G14" i="2"/>
  <c r="G21" i="2"/>
  <c r="G25" i="2"/>
  <c r="G8" i="2"/>
  <c r="F20" i="2"/>
  <c r="F21" i="2"/>
  <c r="F19" i="2"/>
  <c r="F13" i="2"/>
  <c r="F14" i="2"/>
  <c r="F15" i="2"/>
  <c r="F16" i="2"/>
  <c r="F8" i="2"/>
  <c r="G47" i="1"/>
  <c r="G46" i="1"/>
  <c r="G41" i="1"/>
  <c r="G42" i="1"/>
  <c r="G35" i="1"/>
  <c r="G36" i="1"/>
  <c r="G37" i="1"/>
  <c r="G38" i="1"/>
  <c r="G34" i="1"/>
  <c r="G28" i="1"/>
  <c r="F47" i="1"/>
  <c r="F46" i="1"/>
  <c r="F41" i="1"/>
  <c r="F42" i="1"/>
  <c r="F43" i="1"/>
  <c r="F44" i="1"/>
  <c r="F35" i="1"/>
  <c r="F36" i="1"/>
  <c r="F38" i="1"/>
  <c r="F34" i="1"/>
  <c r="F32" i="1"/>
  <c r="F30" i="1"/>
  <c r="F28" i="1"/>
  <c r="G19" i="1"/>
  <c r="G13" i="1"/>
  <c r="G14" i="1"/>
  <c r="G11" i="1"/>
  <c r="G9" i="1"/>
  <c r="G7" i="1"/>
  <c r="F23" i="1"/>
  <c r="F18" i="1"/>
  <c r="F19" i="1"/>
  <c r="F15" i="1"/>
  <c r="F11" i="1"/>
  <c r="F9" i="1"/>
  <c r="F7" i="1"/>
</calcChain>
</file>

<file path=xl/sharedStrings.xml><?xml version="1.0" encoding="utf-8"?>
<sst xmlns="http://schemas.openxmlformats.org/spreadsheetml/2006/main" count="283" uniqueCount="155">
  <si>
    <t xml:space="preserve">   ՀՀ կառավարության պարտք</t>
  </si>
  <si>
    <t xml:space="preserve">          այդ թվում՝</t>
  </si>
  <si>
    <t xml:space="preserve">     արտաքին պարտք</t>
  </si>
  <si>
    <t xml:space="preserve">            այդ թվում՝</t>
  </si>
  <si>
    <t>*ՀՀ կառավարության արտաքին երաշխիքները տրամադրվել են ՀՀ կենտրոնական բանկի վարկերի գծով և կրկնահաշվարկից խուսափելու նպատակով արտացոլված են ՀՀ կենտրոնական բանկի արտաքին պարտքի մեջ</t>
  </si>
  <si>
    <t>ՀՀ կառավարության պարտք, (մլրդ դրամ)</t>
  </si>
  <si>
    <t xml:space="preserve">     ներքին պարտք</t>
  </si>
  <si>
    <t xml:space="preserve">     արտաքին վարկեր և փոխառություններ</t>
  </si>
  <si>
    <t xml:space="preserve">     ներքին վարկեր և փոխառություններ</t>
  </si>
  <si>
    <t xml:space="preserve">     պետական գանձապետական պարտատոմսեր</t>
  </si>
  <si>
    <t xml:space="preserve">     արտարժութային պետական պարտատոմսեր</t>
  </si>
  <si>
    <t xml:space="preserve">     արտաքին երաշխիքներ</t>
  </si>
  <si>
    <t xml:space="preserve">     ներքին երաշխիքներ</t>
  </si>
  <si>
    <t>Կառուցվածքն ըստ թողարկման (ներգրավման) ժամկետայնության, %</t>
  </si>
  <si>
    <t xml:space="preserve">     կարճաժամկետ</t>
  </si>
  <si>
    <t xml:space="preserve">     միջնաժամկետ</t>
  </si>
  <si>
    <t xml:space="preserve">     երկարաժամկետ</t>
  </si>
  <si>
    <t>Կառուցվածքն ըստ տոկոսադրույքի, %</t>
  </si>
  <si>
    <t xml:space="preserve">     լողացող տոկոսադրույքով</t>
  </si>
  <si>
    <t xml:space="preserve">     ֆիքսված տոկոսադրույքով</t>
  </si>
  <si>
    <t>ՀՀ կառավարության պարտքի միջին տոկոսադրույքը, %</t>
  </si>
  <si>
    <t xml:space="preserve">     ներքին վարկերի և փոխառությունների գծով</t>
  </si>
  <si>
    <t xml:space="preserve">     պետական գանձապետական պարտատոմսերի գծով</t>
  </si>
  <si>
    <t xml:space="preserve">     արտարժութային պետական պարտատոմսերի գծով</t>
  </si>
  <si>
    <t>-</t>
  </si>
  <si>
    <t>Փոխարկման համար կիրառված ԱՄՆ դոլար/ՀՀ դրամ փոխարժեքը</t>
  </si>
  <si>
    <t xml:space="preserve">     որից`</t>
  </si>
  <si>
    <t>ՀՀ ՊԵՏԱԿԱՆ ՊԱՐՏՔ</t>
  </si>
  <si>
    <t>ՀՀ կենտրոնական բանկի արտաքին պարտք</t>
  </si>
  <si>
    <t>ՀՀ կառավարության պարտք</t>
  </si>
  <si>
    <t xml:space="preserve">          որից՝</t>
  </si>
  <si>
    <t>Կառուցվածքն ըստ ռեզիդենտության, %</t>
  </si>
  <si>
    <t>Կառուցվածքն ըստ գործիքակազմի, %</t>
  </si>
  <si>
    <t xml:space="preserve">                                                                                   ՏԵՂԵԿԱՆՔ</t>
  </si>
  <si>
    <t xml:space="preserve">                  </t>
  </si>
  <si>
    <t>Տոկոսավճար</t>
  </si>
  <si>
    <t>Մայր գումարի մարում</t>
  </si>
  <si>
    <t>Վարկային միջոցների ստացում</t>
  </si>
  <si>
    <t>ՀՀ կառավարության երաշխիքով տրամադրված վարկեր</t>
  </si>
  <si>
    <t>ռեզիդենտների կողմից ձեռքբերված արտարժութային պետական պարտատոմսեր</t>
  </si>
  <si>
    <t>ներքին երաշխիքներ</t>
  </si>
  <si>
    <t>ռեզիդենտների կողմից ձեռքբերված պետական գանձապետական պարտատոմսեր</t>
  </si>
  <si>
    <t>վարկեր և փոխառություններ</t>
  </si>
  <si>
    <t>ոչ ռեզիդենտների կողմից ձեռքբերված    արտարժութային պետական պարտատոմսեր</t>
  </si>
  <si>
    <t>ոչ ռեզիդենտների կողմից ձեռքբերված  պետական գանձապետական պարտատոմսեր</t>
  </si>
  <si>
    <t>ոչ ռեզիդենտների կողմից ձեռքբերված  արտարժութային պետական պարտատոմսեր</t>
  </si>
  <si>
    <t xml:space="preserve">                                                                                                                      </t>
  </si>
  <si>
    <t xml:space="preserve">                այդ թվում՝</t>
  </si>
  <si>
    <t xml:space="preserve">          որից`</t>
  </si>
  <si>
    <t xml:space="preserve">     արտաքին վարկերի և փոխառությունների գծով</t>
  </si>
  <si>
    <t xml:space="preserve">                                                                                                       /մլն ԱՄՆ դոլար/                                  </t>
  </si>
  <si>
    <t>Վերաֆինանսավորման ռիսկ</t>
  </si>
  <si>
    <t>8 – 11 տարի</t>
  </si>
  <si>
    <t>առավելագույնը 20%</t>
  </si>
  <si>
    <t>Տոկոսադրույքի ռիսկ</t>
  </si>
  <si>
    <t>Ֆիքսված տոկոսադրույքով պարտքի կշիռը ընդամենը պարտքի մեջ</t>
  </si>
  <si>
    <t>առնվազն 80%</t>
  </si>
  <si>
    <t>Փոխարժեքի ռիսկ</t>
  </si>
  <si>
    <t>ՏԵՂԵԿԱՆՔ</t>
  </si>
  <si>
    <t>Ներքին պարտքի կշիռը ընդամենը պարտքի մեջ</t>
  </si>
  <si>
    <t xml:space="preserve">     արտաքին երաշխիքների գծով</t>
  </si>
  <si>
    <t xml:space="preserve">     ներքին երաշխիքների գծով</t>
  </si>
  <si>
    <t xml:space="preserve">                                                                                     ՏԵՂԵԿԱՆՔ</t>
  </si>
  <si>
    <t>մլրդ դրամ</t>
  </si>
  <si>
    <t xml:space="preserve">Ընդամենը ֆինանսավորումն փոխառու զուտ միջոցների հաշվին* </t>
  </si>
  <si>
    <t>այդ թվում`</t>
  </si>
  <si>
    <t>ներքին աղբյուրներից</t>
  </si>
  <si>
    <t>պետական գանձապետական պարտատոմսերի տեղաբաշխումից զուտ մուտք</t>
  </si>
  <si>
    <t xml:space="preserve">      որից`</t>
  </si>
  <si>
    <t>տեղաբաշխումից մուտք</t>
  </si>
  <si>
    <t>մարում / հետգնում</t>
  </si>
  <si>
    <t>ռեզիդենտից ստացված առևտրային վարկի մարում</t>
  </si>
  <si>
    <t>արտաքին աղբյուրներից</t>
  </si>
  <si>
    <t xml:space="preserve">վարկերի և փոխառությունների գծով զուտ մուտք </t>
  </si>
  <si>
    <t>վարկերի և փոխառությունների ստացում</t>
  </si>
  <si>
    <t>նպատակային վարկեր</t>
  </si>
  <si>
    <t>բյուջետային աջակցության վարկեր</t>
  </si>
  <si>
    <t>վարկերի և փոխառությունների մարում</t>
  </si>
  <si>
    <t>արտարժութային պետական պարտատոմսերի տեղաբաշխումից զուտ մուտք</t>
  </si>
  <si>
    <t>* առանց մուրհակների: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</si>
  <si>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և տարեկան տեղեկագրերը</t>
  </si>
  <si>
    <t>Ընդամենը տոկոսավճարներ*</t>
  </si>
  <si>
    <t xml:space="preserve">ներքին տոկոսավճարներ                                                         </t>
  </si>
  <si>
    <t>պետական գանձապետական պարտատոմսերի գծով</t>
  </si>
  <si>
    <t>ռեզիդենտից ստացված առևտրային վարկի գծով</t>
  </si>
  <si>
    <t xml:space="preserve">արտաքին տոկոսավճարներ     </t>
  </si>
  <si>
    <t>արտաքին աղբյուրներից ստացված վարկերի գծով</t>
  </si>
  <si>
    <t>արտարժույթով պետական պարտատոմսերի գծով</t>
  </si>
  <si>
    <t>* առանց մուրհակների սպասարկման ծախսերի:</t>
  </si>
  <si>
    <t>Պետական պարտատոմսերի ծավալը, մլրդ դրամ</t>
  </si>
  <si>
    <t>Պետական պարտատոմսերի կառուցվածքը, %</t>
  </si>
  <si>
    <t>կարճաժամկետ</t>
  </si>
  <si>
    <t>միջնաժամկետ</t>
  </si>
  <si>
    <t>երկարաժամկետ</t>
  </si>
  <si>
    <t>խնայողական</t>
  </si>
  <si>
    <t>Պետական պարտատոմսերի միջին կշռված եկամտաբերություն , %</t>
  </si>
  <si>
    <t>Պետական պարտատոմսերի միջին ժամկետայնությունը, օր</t>
  </si>
  <si>
    <t>ՀՀ կառավարության արտաքին վարկերի գծով պարտք, մլն ԱՄՆ դոլար</t>
  </si>
  <si>
    <t>Կառուցվածքն ըստ վարկատուների, %</t>
  </si>
  <si>
    <t>Միջազգային կազմակերպություններ</t>
  </si>
  <si>
    <t>Օտարերկրյա պետություններ </t>
  </si>
  <si>
    <t>Առևտրային բանկեր</t>
  </si>
  <si>
    <t>Արժութային կառուցվածքը, %</t>
  </si>
  <si>
    <t>USD</t>
  </si>
  <si>
    <t>SDR</t>
  </si>
  <si>
    <t>EUR</t>
  </si>
  <si>
    <t>JPY</t>
  </si>
  <si>
    <t>AED</t>
  </si>
  <si>
    <t>CNY</t>
  </si>
  <si>
    <t xml:space="preserve">Առաջիկա 365 օրվա ընթացքում մարման ենթակա ՀՀ կառավարության պարտքի տեսակարար կշիռը (պետական գանձապետական պարատոմսերի գծով), %  </t>
  </si>
  <si>
    <t>/մլրդ դրամ/</t>
  </si>
  <si>
    <t>ՀՀ կառավարության պարտքի մինչև մարումը մնացած միջին կշռված ժամկետը, տարի</t>
  </si>
  <si>
    <t>արտաքին երաշխիքներ</t>
  </si>
  <si>
    <t>առնվազն 25%</t>
  </si>
  <si>
    <t xml:space="preserve"> </t>
  </si>
  <si>
    <t>31.12.2020</t>
  </si>
  <si>
    <t xml:space="preserve">             2019-2021թթ.  Հայաստանի Հանրապետության կառավարության պարտքի միջին տոկոսադրույքի վերաբերյալ </t>
  </si>
  <si>
    <t>ուղենիշներն ըստ 2021-2023թթ. ռազմավարական ծրագրի</t>
  </si>
  <si>
    <t>01․02․2021-28․02․2021</t>
  </si>
  <si>
    <t>2019-2021թթ. Հայաստանի Հանրապետության պետական պարտքի վերաբերյալ (մարտ ամսվա վերջի դրությամբ)</t>
  </si>
  <si>
    <t>31.03.2019</t>
  </si>
  <si>
    <t>31.03.2020</t>
  </si>
  <si>
    <t>31.03.2021</t>
  </si>
  <si>
    <t xml:space="preserve">31.03.2021-ը 31.03․2019-ի նկատմամբ(%) </t>
  </si>
  <si>
    <t xml:space="preserve">31.03.2021-ը 31.03․2020-ի նկատմամբ(%) </t>
  </si>
  <si>
    <t xml:space="preserve">31.03․2021-ը 31.12.2020-ի նկատմամբ(%) </t>
  </si>
  <si>
    <t>31․03.2019</t>
  </si>
  <si>
    <t>31․03.2021</t>
  </si>
  <si>
    <t xml:space="preserve">Տեսակարար կշռի փոփոխությունը` 31.03.2021-ին 31․03.2019-ի նկատմամբ(+/-) </t>
  </si>
  <si>
    <t xml:space="preserve">Տեսակարար կշռի փոփոխությունը 31․03.2021-ին 31․03.2020-ի նկատմամբ(+/-) </t>
  </si>
  <si>
    <t xml:space="preserve">Տեսակարար կշռի փոփոխությունը 31.03.2021-ին 31.12.2020-ի նկատմամբ(+/-) </t>
  </si>
  <si>
    <t xml:space="preserve">  2019-2021թթ.  Հայաստանի Հանրապետության կառավարության պարտքի կառուցվածքի վերաբերյալ  (մարտ ամսվա վերջի դրությամբ)</t>
  </si>
  <si>
    <t xml:space="preserve">                                                                         (մարտ ամսվա վերջի դրությամբ)</t>
  </si>
  <si>
    <t>31․03.2020</t>
  </si>
  <si>
    <t xml:space="preserve">Տեսակարար կշռի փոփոխությունը 31.03.2021-ին 31.03.2020-ի նկատմամբ(+/-) </t>
  </si>
  <si>
    <t xml:space="preserve"> 2019-2021թթ. հունվար-մարտ ամիսներին Հայաստանի Հանրապետության կառավարության արտաքին վարկերի սպասարկման և արտաքին վարկային միջոցների ստացման վերաբերյալ</t>
  </si>
  <si>
    <t>01․01․2019 - 31․03.2019</t>
  </si>
  <si>
    <t>01․01․2020 - 31․03․2020</t>
  </si>
  <si>
    <t>01․03․2021-31․02․2021</t>
  </si>
  <si>
    <t>01․01․2021 - 31․03․2021</t>
  </si>
  <si>
    <t xml:space="preserve">Փոփոխությունը 01.01.2021 - 31.03.2021-ին 01.01.2019-31.03.2019-ի նկատմամբ(%) </t>
  </si>
  <si>
    <t xml:space="preserve">Փոփոխությունը 01.01.2021 - 31.03.2021-ին 01.01.2020-31.03.2020-ի նկատմամբ(%) </t>
  </si>
  <si>
    <t xml:space="preserve">Փոփոխությունը 01.03.2021 - 31.03.2021-ին 01.02.2021-28․02.2021-ի նկատմամբ(%) </t>
  </si>
  <si>
    <t xml:space="preserve">ՀՀ Կառավարության պարտքի կառավարման 2021 -2023թթ. ռազմավարական ծրագրի ուղենշային ցուցանիշների վերաբերյալ (մարտ ամսվա վերջի դրությամբ) </t>
  </si>
  <si>
    <t>31․03․2021</t>
  </si>
  <si>
    <t>2019-2021թթ. հունվար-մարտ ամիսներին պետական բյուջեի պակասուրդի ֆինանսավորումը փոխառու միջոցների հաշվին</t>
  </si>
  <si>
    <t>% (2021թ. մարտ)</t>
  </si>
  <si>
    <t>01.01.2019-31.03.2019</t>
  </si>
  <si>
    <t>01.01.2020-31.03.2020</t>
  </si>
  <si>
    <t>01.01.2021-31.03․2021</t>
  </si>
  <si>
    <t>2019-2021թթ. հունվար-մարտ ամիսներին ՀՀ պետական բյուջեից ՀՀ կառավարության պարտքի գծով վճարված տոկոսավճարներ</t>
  </si>
  <si>
    <t>01.01.2021-31.03.2021</t>
  </si>
  <si>
    <t xml:space="preserve">2019-2021թթ. վարկային պայմանագրերով ձևավորված ՀՀ կառավարության արտաքին պարտքը (մարտ ամսվա վերջի դրությամբ) </t>
  </si>
  <si>
    <t xml:space="preserve"> 31.03.2021</t>
  </si>
  <si>
    <t>2019-2021թթ. շրջանառության մեջ գտնվող ՀՀ պետական պարտատոմսերը  (մարտ ամսվա վերջի դրությամբ)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</si>
</sst>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(* #,##0.00_);_(* \(#,##0.00\);_(* &quot;-&quot;??_);_(@_)"/>
    <numFmt numFmtId="164" formatCode="_-* #,##0.00\ _€_-;\-* #,##0.00\ _€_-;_-* &quot;-&quot;??\ _€_-;_-@_-"/>
    <numFmt numFmtId="165" formatCode="#,##0.0"/>
    <numFmt numFmtId="166" formatCode="#,##0.00;[Red]#,##0.00"/>
    <numFmt numFmtId="167" formatCode="0.0"/>
    <numFmt numFmtId="168" formatCode="_(* #,##0.0_);_(* \(#,##0.0\);_(* &quot;-&quot;??_);_(@_)"/>
    <numFmt numFmtId="169" formatCode="0.0000"/>
    <numFmt numFmtId="170" formatCode="0.00;[Red]0.00"/>
    <numFmt numFmtId="171" formatCode="0;[Red]0"/>
    <numFmt numFmtId="172" formatCode="0.0000;[Red]0.0000"/>
    <numFmt numFmtId="173" formatCode="0.0;[Red]0.0"/>
    <numFmt numFmtId="174" formatCode="0.00_ ;\-0.00\ "/>
    <numFmt numFmtId="175" formatCode="#,##0.00_ ;\-#,##0.00\ "/>
    <numFmt numFmtId="176" formatCode="#,##0.000;[Red]#,##0.000"/>
    <numFmt numFmtId="177" formatCode="0.00_);\(0.00\)"/>
    <numFmt numFmtId="178" formatCode="#,##0.0;[Red]#,##0.0"/>
    <numFmt numFmtId="179" formatCode="#,##0.0_);\(#,##0.0\)"/>
    <numFmt numFmtId="180" formatCode="#,##0.000_);\(#,##0.000\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sz val="12"/>
      <color theme="1"/>
      <name val="GHEA Grapalat"/>
      <family val="3"/>
    </font>
    <font>
      <b/>
      <sz val="14"/>
      <color theme="1"/>
      <name val="GHEA Grapalat"/>
      <family val="3"/>
    </font>
    <font>
      <sz val="11"/>
      <color indexed="8"/>
      <name val="GHEA Grapalat"/>
      <family val="3"/>
    </font>
    <font>
      <sz val="8"/>
      <color theme="1"/>
      <name val="GHEA Grapalat"/>
      <family val="3"/>
    </font>
    <font>
      <i/>
      <sz val="12"/>
      <color theme="1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b/>
      <i/>
      <sz val="12"/>
      <color indexed="8"/>
      <name val="GHEA Grapalat"/>
      <family val="3"/>
    </font>
    <font>
      <sz val="11"/>
      <color indexed="8"/>
      <name val="Calibri"/>
      <family val="2"/>
    </font>
    <font>
      <sz val="12"/>
      <color indexed="8"/>
      <name val="GHEA Grapalat"/>
      <family val="3"/>
    </font>
    <font>
      <sz val="12"/>
      <name val="GHEA Grapalat"/>
      <family val="3"/>
    </font>
    <font>
      <b/>
      <sz val="12"/>
      <color indexed="8"/>
      <name val="GHEA Grapalat"/>
      <family val="3"/>
    </font>
    <font>
      <i/>
      <sz val="12"/>
      <name val="GHEA Grapalat"/>
      <family val="3"/>
    </font>
    <font>
      <i/>
      <sz val="12"/>
      <color indexed="8"/>
      <name val="GHEA Grapalat"/>
      <family val="3"/>
    </font>
    <font>
      <i/>
      <sz val="10"/>
      <color indexed="8"/>
      <name val="GHEA Grapalat"/>
      <family val="3"/>
    </font>
    <font>
      <b/>
      <i/>
      <sz val="1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i/>
      <sz val="11"/>
      <name val="GHEA Grapalat"/>
      <family val="3"/>
    </font>
    <font>
      <sz val="12"/>
      <color theme="1"/>
      <name val="Calibri"/>
      <family val="2"/>
      <scheme val="minor"/>
    </font>
    <font>
      <i/>
      <sz val="10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254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vertical="top"/>
    </xf>
    <xf numFmtId="165" fontId="6" fillId="5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1" xfId="0" applyFont="1" applyBorder="1"/>
    <xf numFmtId="0" fontId="14" fillId="0" borderId="1" xfId="3" applyFont="1" applyBorder="1" applyAlignment="1">
      <alignment vertical="center" wrapText="1"/>
    </xf>
    <xf numFmtId="0" fontId="16" fillId="0" borderId="1" xfId="3" applyFont="1" applyBorder="1" applyAlignment="1">
      <alignment horizontal="left" vertical="center" wrapText="1" indent="15"/>
    </xf>
    <xf numFmtId="2" fontId="7" fillId="0" borderId="1" xfId="0" applyNumberFormat="1" applyFont="1" applyBorder="1" applyAlignment="1">
      <alignment horizontal="center" vertical="center" wrapText="1"/>
    </xf>
    <xf numFmtId="0" fontId="18" fillId="0" borderId="1" xfId="3" applyFont="1" applyBorder="1" applyAlignment="1">
      <alignment horizontal="left" vertical="center" wrapText="1" indent="2"/>
    </xf>
    <xf numFmtId="0" fontId="20" fillId="0" borderId="1" xfId="3" applyFont="1" applyBorder="1" applyAlignment="1">
      <alignment horizontal="left" vertical="center" wrapText="1" indent="3"/>
    </xf>
    <xf numFmtId="0" fontId="17" fillId="0" borderId="1" xfId="3" applyFont="1" applyBorder="1" applyAlignment="1">
      <alignment horizontal="left" vertical="center" wrapText="1" indent="7"/>
    </xf>
    <xf numFmtId="0" fontId="20" fillId="0" borderId="1" xfId="3" applyFont="1" applyBorder="1" applyAlignment="1">
      <alignment horizontal="left" vertical="center" indent="3"/>
    </xf>
    <xf numFmtId="0" fontId="16" fillId="0" borderId="1" xfId="3" applyFont="1" applyBorder="1" applyAlignment="1">
      <alignment horizontal="left" vertical="center" indent="11"/>
    </xf>
    <xf numFmtId="0" fontId="16" fillId="0" borderId="1" xfId="3" applyFont="1" applyBorder="1" applyAlignment="1">
      <alignment horizontal="left" vertical="center" indent="7"/>
    </xf>
    <xf numFmtId="0" fontId="21" fillId="0" borderId="0" xfId="3" applyFont="1" applyAlignment="1">
      <alignment vertical="center"/>
    </xf>
    <xf numFmtId="0" fontId="18" fillId="0" borderId="1" xfId="3" applyFont="1" applyBorder="1" applyAlignment="1">
      <alignment horizontal="left" vertical="center" wrapText="1"/>
    </xf>
    <xf numFmtId="0" fontId="20" fillId="0" borderId="1" xfId="3" applyFont="1" applyBorder="1" applyAlignment="1">
      <alignment horizontal="left" vertical="center" wrapText="1" indent="2"/>
    </xf>
    <xf numFmtId="0" fontId="17" fillId="0" borderId="1" xfId="3" applyFont="1" applyBorder="1" applyAlignment="1">
      <alignment horizontal="left" vertical="center" wrapText="1" indent="5"/>
    </xf>
    <xf numFmtId="0" fontId="16" fillId="0" borderId="1" xfId="3" applyFont="1" applyBorder="1" applyAlignment="1">
      <alignment horizontal="left" vertical="center" wrapText="1" indent="5"/>
    </xf>
    <xf numFmtId="0" fontId="16" fillId="0" borderId="1" xfId="3" applyFont="1" applyBorder="1" applyAlignment="1">
      <alignment horizontal="left" vertical="center" wrapText="1"/>
    </xf>
    <xf numFmtId="0" fontId="20" fillId="0" borderId="0" xfId="3" applyFont="1" applyAlignment="1">
      <alignment vertical="center" wrapText="1"/>
    </xf>
    <xf numFmtId="0" fontId="16" fillId="0" borderId="1" xfId="0" applyFont="1" applyBorder="1" applyAlignment="1">
      <alignment horizontal="left" vertical="center" wrapText="1" indent="4"/>
    </xf>
    <xf numFmtId="0" fontId="18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indent="2"/>
    </xf>
    <xf numFmtId="0" fontId="16" fillId="0" borderId="1" xfId="0" applyFont="1" applyBorder="1" applyAlignment="1">
      <alignment horizontal="left" vertical="center" indent="4"/>
    </xf>
    <xf numFmtId="2" fontId="7" fillId="0" borderId="0" xfId="0" applyNumberFormat="1" applyFont="1"/>
    <xf numFmtId="167" fontId="0" fillId="0" borderId="0" xfId="0" applyNumberFormat="1"/>
    <xf numFmtId="0" fontId="2" fillId="0" borderId="5" xfId="0" applyFont="1" applyBorder="1"/>
    <xf numFmtId="170" fontId="7" fillId="0" borderId="1" xfId="0" applyNumberFormat="1" applyFont="1" applyBorder="1" applyAlignment="1">
      <alignment horizontal="center" vertical="center" wrapText="1"/>
    </xf>
    <xf numFmtId="170" fontId="2" fillId="0" borderId="1" xfId="0" applyNumberFormat="1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70" fontId="2" fillId="6" borderId="1" xfId="0" applyNumberFormat="1" applyFont="1" applyFill="1" applyBorder="1" applyAlignment="1">
      <alignment horizontal="center" vertical="center" wrapText="1"/>
    </xf>
    <xf numFmtId="166" fontId="6" fillId="5" borderId="1" xfId="0" applyNumberFormat="1" applyFont="1" applyFill="1" applyBorder="1" applyAlignment="1">
      <alignment horizontal="center" vertical="center" wrapText="1"/>
    </xf>
    <xf numFmtId="170" fontId="2" fillId="0" borderId="1" xfId="1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4" fontId="0" fillId="0" borderId="0" xfId="0" applyNumberFormat="1"/>
    <xf numFmtId="2" fontId="0" fillId="0" borderId="0" xfId="0" applyNumberFormat="1"/>
    <xf numFmtId="4" fontId="3" fillId="4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70" fontId="24" fillId="0" borderId="1" xfId="10" applyNumberFormat="1" applyFont="1" applyBorder="1" applyAlignment="1">
      <alignment horizontal="center" vertical="center" wrapText="1"/>
    </xf>
    <xf numFmtId="170" fontId="6" fillId="5" borderId="1" xfId="0" applyNumberFormat="1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3" fontId="22" fillId="5" borderId="1" xfId="10" applyFont="1" applyFill="1" applyBorder="1" applyAlignment="1">
      <alignment horizontal="center" vertical="center" wrapText="1"/>
    </xf>
    <xf numFmtId="43" fontId="23" fillId="2" borderId="1" xfId="10" applyFont="1" applyFill="1" applyBorder="1" applyAlignment="1">
      <alignment horizontal="center" vertical="center" wrapText="1"/>
    </xf>
    <xf numFmtId="43" fontId="24" fillId="0" borderId="1" xfId="10" applyFont="1" applyBorder="1" applyAlignment="1">
      <alignment horizontal="center" vertical="center" wrapText="1"/>
    </xf>
    <xf numFmtId="166" fontId="22" fillId="5" borderId="1" xfId="10" applyNumberFormat="1" applyFont="1" applyFill="1" applyBorder="1" applyAlignment="1">
      <alignment horizontal="center" vertical="center" wrapText="1"/>
    </xf>
    <xf numFmtId="166" fontId="24" fillId="0" borderId="1" xfId="10" applyNumberFormat="1" applyFont="1" applyBorder="1" applyAlignment="1">
      <alignment horizontal="center" vertical="center" wrapText="1"/>
    </xf>
    <xf numFmtId="170" fontId="25" fillId="0" borderId="1" xfId="10" applyNumberFormat="1" applyFont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/>
    </xf>
    <xf numFmtId="4" fontId="3" fillId="4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left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2" fillId="6" borderId="1" xfId="1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23" fillId="2" borderId="1" xfId="10" applyNumberFormat="1" applyFont="1" applyFill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166" fontId="9" fillId="0" borderId="1" xfId="10" applyNumberFormat="1" applyFont="1" applyBorder="1" applyAlignment="1">
      <alignment horizontal="center" vertical="center" wrapText="1"/>
    </xf>
    <xf numFmtId="39" fontId="2" fillId="0" borderId="1" xfId="1" applyNumberFormat="1" applyFont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166" fontId="23" fillId="3" borderId="1" xfId="10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70" fontId="11" fillId="0" borderId="1" xfId="0" applyNumberFormat="1" applyFont="1" applyBorder="1" applyAlignment="1">
      <alignment horizontal="center" vertical="center" wrapText="1"/>
    </xf>
    <xf numFmtId="170" fontId="11" fillId="6" borderId="1" xfId="0" applyNumberFormat="1" applyFont="1" applyFill="1" applyBorder="1" applyAlignment="1">
      <alignment horizontal="center" vertical="center" wrapText="1"/>
    </xf>
    <xf numFmtId="170" fontId="17" fillId="0" borderId="1" xfId="10" applyNumberFormat="1" applyFont="1" applyBorder="1" applyAlignment="1">
      <alignment horizontal="center" vertical="center" wrapText="1"/>
    </xf>
    <xf numFmtId="170" fontId="19" fillId="0" borderId="1" xfId="10" applyNumberFormat="1" applyFont="1" applyBorder="1" applyAlignment="1">
      <alignment horizontal="center" vertical="center" wrapText="1"/>
    </xf>
    <xf numFmtId="170" fontId="11" fillId="0" borderId="1" xfId="10" applyNumberFormat="1" applyFont="1" applyBorder="1" applyAlignment="1">
      <alignment horizontal="center" vertical="center" wrapText="1"/>
    </xf>
    <xf numFmtId="170" fontId="20" fillId="0" borderId="1" xfId="10" applyNumberFormat="1" applyFont="1" applyBorder="1" applyAlignment="1">
      <alignment horizontal="center" vertical="center" wrapText="1"/>
    </xf>
    <xf numFmtId="170" fontId="17" fillId="0" borderId="1" xfId="0" applyNumberFormat="1" applyFont="1" applyBorder="1" applyAlignment="1">
      <alignment horizontal="center" vertical="center" wrapText="1"/>
    </xf>
    <xf numFmtId="170" fontId="19" fillId="0" borderId="1" xfId="4" applyNumberFormat="1" applyFont="1" applyBorder="1" applyAlignment="1">
      <alignment horizontal="center" vertical="center" wrapText="1"/>
    </xf>
    <xf numFmtId="170" fontId="17" fillId="0" borderId="1" xfId="4" applyNumberFormat="1" applyFont="1" applyBorder="1" applyAlignment="1">
      <alignment horizontal="center" vertical="center" wrapText="1"/>
    </xf>
    <xf numFmtId="170" fontId="17" fillId="0" borderId="1" xfId="3" applyNumberFormat="1" applyFont="1" applyBorder="1" applyAlignment="1">
      <alignment horizontal="center" vertical="center" wrapText="1"/>
    </xf>
    <xf numFmtId="170" fontId="12" fillId="0" borderId="1" xfId="4" applyNumberFormat="1" applyFont="1" applyBorder="1" applyAlignment="1">
      <alignment horizontal="center" vertical="center" wrapText="1"/>
    </xf>
    <xf numFmtId="166" fontId="12" fillId="0" borderId="1" xfId="1" applyNumberFormat="1" applyFont="1" applyBorder="1" applyAlignment="1">
      <alignment horizontal="center" vertical="center" wrapText="1"/>
    </xf>
    <xf numFmtId="39" fontId="23" fillId="2" borderId="1" xfId="10" applyNumberFormat="1" applyFont="1" applyFill="1" applyBorder="1" applyAlignment="1">
      <alignment horizontal="center" vertical="center" wrapText="1"/>
    </xf>
    <xf numFmtId="39" fontId="3" fillId="2" borderId="1" xfId="0" applyNumberFormat="1" applyFont="1" applyFill="1" applyBorder="1" applyAlignment="1">
      <alignment horizontal="center" vertical="center" wrapText="1"/>
    </xf>
    <xf numFmtId="39" fontId="24" fillId="0" borderId="1" xfId="10" applyNumberFormat="1" applyFont="1" applyBorder="1" applyAlignment="1">
      <alignment horizontal="center" vertical="center" wrapText="1"/>
    </xf>
    <xf numFmtId="39" fontId="2" fillId="6" borderId="1" xfId="0" applyNumberFormat="1" applyFont="1" applyFill="1" applyBorder="1" applyAlignment="1">
      <alignment horizontal="center" vertical="center" wrapText="1"/>
    </xf>
    <xf numFmtId="39" fontId="24" fillId="0" borderId="1" xfId="4" applyNumberFormat="1" applyFont="1" applyBorder="1" applyAlignment="1">
      <alignment horizontal="center" vertical="center" wrapText="1"/>
    </xf>
    <xf numFmtId="170" fontId="9" fillId="0" borderId="1" xfId="10" applyNumberFormat="1" applyFont="1" applyBorder="1" applyAlignment="1">
      <alignment horizontal="center" vertical="center" wrapText="1"/>
    </xf>
    <xf numFmtId="170" fontId="12" fillId="0" borderId="1" xfId="3" applyNumberFormat="1" applyFont="1" applyBorder="1" applyAlignment="1">
      <alignment horizontal="center" vertical="center" wrapText="1"/>
    </xf>
    <xf numFmtId="170" fontId="17" fillId="0" borderId="1" xfId="5" applyNumberFormat="1" applyFont="1" applyBorder="1" applyAlignment="1">
      <alignment horizontal="center" vertical="center" wrapText="1"/>
    </xf>
    <xf numFmtId="170" fontId="17" fillId="0" borderId="4" xfId="4" applyNumberFormat="1" applyFont="1" applyBorder="1" applyAlignment="1">
      <alignment horizontal="center" vertical="center" wrapText="1"/>
    </xf>
    <xf numFmtId="166" fontId="9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39" fontId="2" fillId="2" borderId="1" xfId="1" applyNumberFormat="1" applyFont="1" applyFill="1" applyBorder="1" applyAlignment="1">
      <alignment horizontal="center" vertical="center" wrapText="1"/>
    </xf>
    <xf numFmtId="173" fontId="12" fillId="0" borderId="1" xfId="16" applyNumberFormat="1" applyFont="1" applyBorder="1" applyAlignment="1">
      <alignment horizontal="center" vertical="center" wrapText="1"/>
    </xf>
    <xf numFmtId="173" fontId="4" fillId="0" borderId="1" xfId="0" applyNumberFormat="1" applyFont="1" applyBorder="1" applyAlignment="1">
      <alignment horizontal="center" vertical="center" wrapText="1"/>
    </xf>
    <xf numFmtId="173" fontId="12" fillId="0" borderId="1" xfId="26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170" fontId="6" fillId="5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43" fontId="4" fillId="0" borderId="1" xfId="1" applyFont="1" applyBorder="1" applyAlignment="1">
      <alignment horizontal="center" vertical="center" wrapText="1"/>
    </xf>
    <xf numFmtId="170" fontId="0" fillId="0" borderId="0" xfId="0" applyNumberFormat="1"/>
    <xf numFmtId="166" fontId="0" fillId="0" borderId="0" xfId="0" applyNumberFormat="1"/>
    <xf numFmtId="39" fontId="0" fillId="0" borderId="0" xfId="0" applyNumberFormat="1"/>
    <xf numFmtId="14" fontId="2" fillId="0" borderId="1" xfId="0" applyNumberFormat="1" applyFont="1" applyBorder="1" applyAlignment="1">
      <alignment horizontal="center" vertical="center" textRotation="90" wrapText="1"/>
    </xf>
    <xf numFmtId="14" fontId="7" fillId="0" borderId="1" xfId="0" applyNumberFormat="1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left" vertical="center" wrapText="1"/>
    </xf>
    <xf numFmtId="175" fontId="2" fillId="0" borderId="1" xfId="1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textRotation="90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6" fillId="5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/>
    </xf>
    <xf numFmtId="43" fontId="23" fillId="4" borderId="1" xfId="10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/>
    </xf>
    <xf numFmtId="166" fontId="23" fillId="4" borderId="1" xfId="1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5" fontId="2" fillId="0" borderId="1" xfId="0" applyNumberFormat="1" applyFont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39" fontId="24" fillId="0" borderId="1" xfId="5" applyNumberFormat="1" applyFont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2" fontId="23" fillId="0" borderId="1" xfId="3" applyNumberFormat="1" applyFont="1" applyBorder="1" applyAlignment="1">
      <alignment horizontal="center" vertical="center" wrapText="1"/>
    </xf>
    <xf numFmtId="174" fontId="23" fillId="0" borderId="1" xfId="3" applyNumberFormat="1" applyFont="1" applyBorder="1" applyAlignment="1">
      <alignment horizontal="center" vertical="center" wrapText="1"/>
    </xf>
    <xf numFmtId="2" fontId="22" fillId="0" borderId="1" xfId="4" applyNumberFormat="1" applyFont="1" applyBorder="1" applyAlignment="1">
      <alignment horizontal="center" vertical="center" wrapText="1"/>
    </xf>
    <xf numFmtId="2" fontId="22" fillId="6" borderId="1" xfId="4" applyNumberFormat="1" applyFont="1" applyFill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170" fontId="24" fillId="0" borderId="1" xfId="0" applyNumberFormat="1" applyFont="1" applyBorder="1" applyAlignment="1">
      <alignment horizontal="center" vertical="center" wrapText="1"/>
    </xf>
    <xf numFmtId="2" fontId="24" fillId="0" borderId="1" xfId="4" applyNumberFormat="1" applyFont="1" applyBorder="1" applyAlignment="1">
      <alignment horizontal="center" vertical="center" wrapText="1"/>
    </xf>
    <xf numFmtId="2" fontId="23" fillId="0" borderId="1" xfId="4" applyNumberFormat="1" applyFont="1" applyBorder="1" applyAlignment="1">
      <alignment horizontal="center" vertical="center" wrapText="1"/>
    </xf>
    <xf numFmtId="2" fontId="25" fillId="0" borderId="1" xfId="4" applyNumberFormat="1" applyFont="1" applyBorder="1" applyAlignment="1">
      <alignment horizontal="center" vertical="center" wrapText="1"/>
    </xf>
    <xf numFmtId="2" fontId="24" fillId="0" borderId="1" xfId="3" applyNumberFormat="1" applyFont="1" applyBorder="1" applyAlignment="1">
      <alignment horizontal="center" vertical="center" wrapText="1"/>
    </xf>
    <xf numFmtId="174" fontId="24" fillId="0" borderId="1" xfId="3" applyNumberFormat="1" applyFont="1" applyBorder="1" applyAlignment="1">
      <alignment horizontal="center" vertical="center" wrapText="1"/>
    </xf>
    <xf numFmtId="170" fontId="25" fillId="0" borderId="1" xfId="4" applyNumberFormat="1" applyFont="1" applyBorder="1" applyAlignment="1">
      <alignment horizontal="center" vertical="center" wrapText="1"/>
    </xf>
    <xf numFmtId="2" fontId="24" fillId="0" borderId="4" xfId="4" applyNumberFormat="1" applyFont="1" applyBorder="1" applyAlignment="1">
      <alignment horizontal="center" vertical="center" wrapText="1"/>
    </xf>
    <xf numFmtId="170" fontId="24" fillId="0" borderId="1" xfId="3" applyNumberFormat="1" applyFont="1" applyBorder="1" applyAlignment="1">
      <alignment horizontal="center" vertical="center" wrapText="1"/>
    </xf>
    <xf numFmtId="170" fontId="22" fillId="0" borderId="1" xfId="4" applyNumberFormat="1" applyFont="1" applyBorder="1" applyAlignment="1">
      <alignment horizontal="center" vertical="center" wrapText="1"/>
    </xf>
    <xf numFmtId="174" fontId="24" fillId="0" borderId="1" xfId="0" applyNumberFormat="1" applyFont="1" applyBorder="1" applyAlignment="1">
      <alignment horizontal="center" vertical="center" wrapText="1"/>
    </xf>
    <xf numFmtId="170" fontId="24" fillId="0" borderId="1" xfId="4" applyNumberFormat="1" applyFont="1" applyFill="1" applyBorder="1" applyAlignment="1">
      <alignment horizontal="center" vertical="center" wrapText="1"/>
    </xf>
    <xf numFmtId="170" fontId="24" fillId="0" borderId="1" xfId="4" applyNumberFormat="1" applyFont="1" applyBorder="1" applyAlignment="1">
      <alignment horizontal="center" vertical="center" wrapText="1"/>
    </xf>
    <xf numFmtId="167" fontId="23" fillId="0" borderId="1" xfId="1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4" fillId="0" borderId="1" xfId="2" applyNumberFormat="1" applyFont="1" applyBorder="1" applyAlignment="1">
      <alignment horizontal="center" vertical="center" wrapText="1"/>
    </xf>
    <xf numFmtId="168" fontId="24" fillId="0" borderId="1" xfId="5" applyNumberFormat="1" applyFont="1" applyBorder="1" applyAlignment="1">
      <alignment horizontal="center" vertical="center" wrapText="1"/>
    </xf>
    <xf numFmtId="2" fontId="24" fillId="0" borderId="1" xfId="7" applyNumberFormat="1" applyFont="1" applyBorder="1" applyAlignment="1">
      <alignment horizontal="center" vertical="center" wrapText="1"/>
    </xf>
    <xf numFmtId="2" fontId="24" fillId="0" borderId="1" xfId="9" applyNumberFormat="1" applyFont="1" applyBorder="1" applyAlignment="1">
      <alignment horizontal="center" vertical="center" wrapText="1"/>
    </xf>
    <xf numFmtId="169" fontId="24" fillId="0" borderId="1" xfId="7" applyNumberFormat="1" applyFont="1" applyBorder="1" applyAlignment="1">
      <alignment horizontal="center" vertical="center" wrapText="1"/>
    </xf>
    <xf numFmtId="169" fontId="24" fillId="0" borderId="1" xfId="9" applyNumberFormat="1" applyFont="1" applyBorder="1" applyAlignment="1">
      <alignment horizontal="center" vertical="center" wrapText="1"/>
    </xf>
    <xf numFmtId="1" fontId="24" fillId="7" borderId="1" xfId="5" applyNumberFormat="1" applyFont="1" applyFill="1" applyBorder="1" applyAlignment="1">
      <alignment horizontal="center" vertical="center" wrapText="1"/>
    </xf>
    <xf numFmtId="39" fontId="23" fillId="0" borderId="1" xfId="5" applyNumberFormat="1" applyFont="1" applyBorder="1" applyAlignment="1">
      <alignment horizontal="center" vertical="center" wrapText="1"/>
    </xf>
    <xf numFmtId="170" fontId="23" fillId="0" borderId="1" xfId="5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2" fontId="24" fillId="0" borderId="1" xfId="6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71" fontId="24" fillId="6" borderId="1" xfId="1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43" fontId="0" fillId="0" borderId="0" xfId="0" applyNumberFormat="1"/>
    <xf numFmtId="1" fontId="0" fillId="0" borderId="0" xfId="0" applyNumberFormat="1"/>
    <xf numFmtId="39" fontId="23" fillId="0" borderId="1" xfId="3" applyNumberFormat="1" applyFont="1" applyBorder="1" applyAlignment="1">
      <alignment horizontal="center" vertical="center" wrapText="1"/>
    </xf>
    <xf numFmtId="177" fontId="23" fillId="0" borderId="1" xfId="4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178" fontId="3" fillId="2" borderId="1" xfId="1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0" fontId="26" fillId="0" borderId="0" xfId="0" applyFont="1"/>
    <xf numFmtId="2" fontId="17" fillId="0" borderId="1" xfId="0" applyNumberFormat="1" applyFont="1" applyBorder="1" applyAlignment="1">
      <alignment horizontal="center" vertical="center" wrapText="1"/>
    </xf>
    <xf numFmtId="2" fontId="17" fillId="0" borderId="1" xfId="4" applyNumberFormat="1" applyFont="1" applyBorder="1" applyAlignment="1">
      <alignment horizontal="center" vertical="center" wrapText="1"/>
    </xf>
    <xf numFmtId="4" fontId="17" fillId="0" borderId="1" xfId="5" applyNumberFormat="1" applyFont="1" applyFill="1" applyBorder="1" applyAlignment="1">
      <alignment horizontal="center" vertical="center" wrapText="1"/>
    </xf>
    <xf numFmtId="2" fontId="17" fillId="0" borderId="1" xfId="5" applyNumberFormat="1" applyFont="1" applyFill="1" applyBorder="1" applyAlignment="1">
      <alignment horizontal="center" vertical="center" wrapText="1"/>
    </xf>
    <xf numFmtId="43" fontId="2" fillId="0" borderId="1" xfId="1" applyNumberFormat="1" applyFont="1" applyBorder="1" applyAlignment="1">
      <alignment horizontal="center" vertical="center" wrapText="1"/>
    </xf>
    <xf numFmtId="2" fontId="19" fillId="0" borderId="1" xfId="4" applyNumberFormat="1" applyFont="1" applyFill="1" applyBorder="1" applyAlignment="1">
      <alignment horizontal="center" vertical="center" wrapText="1"/>
    </xf>
    <xf numFmtId="179" fontId="24" fillId="0" borderId="1" xfId="4" applyNumberFormat="1" applyFont="1" applyFill="1" applyBorder="1" applyAlignment="1">
      <alignment horizontal="center" vertical="center" wrapText="1"/>
    </xf>
    <xf numFmtId="179" fontId="23" fillId="0" borderId="1" xfId="4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/>
    </xf>
    <xf numFmtId="166" fontId="4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77" fontId="25" fillId="0" borderId="1" xfId="4" applyNumberFormat="1" applyFont="1" applyBorder="1" applyAlignment="1">
      <alignment horizontal="center" vertical="center" wrapText="1"/>
    </xf>
    <xf numFmtId="177" fontId="24" fillId="0" borderId="1" xfId="0" applyNumberFormat="1" applyFont="1" applyBorder="1" applyAlignment="1">
      <alignment horizontal="center" vertical="center" wrapText="1"/>
    </xf>
    <xf numFmtId="177" fontId="24" fillId="0" borderId="1" xfId="3" applyNumberFormat="1" applyFont="1" applyBorder="1" applyAlignment="1">
      <alignment horizontal="center" vertical="center" wrapText="1"/>
    </xf>
    <xf numFmtId="177" fontId="24" fillId="0" borderId="1" xfId="4" applyNumberFormat="1" applyFont="1" applyBorder="1" applyAlignment="1">
      <alignment horizontal="center" vertical="center" wrapText="1"/>
    </xf>
    <xf numFmtId="170" fontId="22" fillId="5" borderId="1" xfId="10" applyNumberFormat="1" applyFont="1" applyFill="1" applyBorder="1" applyAlignment="1">
      <alignment horizontal="center" vertical="center" wrapText="1"/>
    </xf>
    <xf numFmtId="177" fontId="24" fillId="0" borderId="1" xfId="4" applyNumberFormat="1" applyFont="1" applyFill="1" applyBorder="1" applyAlignment="1">
      <alignment horizontal="center" vertical="center" wrapText="1"/>
    </xf>
    <xf numFmtId="177" fontId="25" fillId="0" borderId="1" xfId="4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170" fontId="19" fillId="0" borderId="1" xfId="3" applyNumberFormat="1" applyFont="1" applyBorder="1" applyAlignment="1">
      <alignment horizontal="center" vertical="center" wrapText="1"/>
    </xf>
    <xf numFmtId="170" fontId="9" fillId="0" borderId="2" xfId="0" applyNumberFormat="1" applyFont="1" applyBorder="1" applyAlignment="1">
      <alignment horizontal="center" vertical="center" wrapText="1"/>
    </xf>
    <xf numFmtId="177" fontId="2" fillId="0" borderId="1" xfId="1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177" fontId="23" fillId="0" borderId="1" xfId="4" applyNumberFormat="1" applyFont="1" applyBorder="1" applyAlignment="1">
      <alignment horizontal="center" vertical="center" wrapText="1"/>
    </xf>
    <xf numFmtId="168" fontId="13" fillId="0" borderId="3" xfId="4" applyNumberFormat="1" applyFont="1" applyFill="1" applyBorder="1" applyAlignment="1">
      <alignment vertical="center"/>
    </xf>
    <xf numFmtId="168" fontId="27" fillId="0" borderId="3" xfId="4" applyNumberFormat="1" applyFont="1" applyFill="1" applyBorder="1" applyAlignment="1">
      <alignment vertical="center"/>
    </xf>
    <xf numFmtId="168" fontId="13" fillId="0" borderId="1" xfId="4" applyNumberFormat="1" applyFont="1" applyFill="1" applyBorder="1" applyAlignment="1">
      <alignment vertical="center"/>
    </xf>
    <xf numFmtId="0" fontId="10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 wrapText="1"/>
    </xf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7" xfId="0" applyNumberFormat="1" applyFont="1" applyBorder="1"/>
    <xf numFmtId="4" fontId="2" fillId="0" borderId="1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3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28">
    <cellStyle name="Comma" xfId="1" builtinId="3"/>
    <cellStyle name="Comma 2" xfId="10"/>
    <cellStyle name="Comma 2 33" xfId="12"/>
    <cellStyle name="Comma 2 42" xfId="13"/>
    <cellStyle name="Comma 2 83" xfId="11"/>
    <cellStyle name="Comma 3" xfId="4"/>
    <cellStyle name="Comma 3 2" xfId="5"/>
    <cellStyle name="Comma 38" xfId="15"/>
    <cellStyle name="Comma 41" xfId="18"/>
    <cellStyle name="Comma 43" xfId="20"/>
    <cellStyle name="Comma 45" xfId="23"/>
    <cellStyle name="Comma 47" xfId="25"/>
    <cellStyle name="Comma 48" xfId="16"/>
    <cellStyle name="Comma 49" xfId="21"/>
    <cellStyle name="Comma 50" xfId="24"/>
    <cellStyle name="Comma 51" xfId="26"/>
    <cellStyle name="Comma 90" xfId="14"/>
    <cellStyle name="Comma 91" xfId="17"/>
    <cellStyle name="Comma 92" xfId="19"/>
    <cellStyle name="Comma 93" xfId="22"/>
    <cellStyle name="Comma 94" xfId="27"/>
    <cellStyle name="Normal" xfId="0" builtinId="0"/>
    <cellStyle name="Normal 2" xfId="3"/>
    <cellStyle name="Percent" xfId="2" builtinId="5"/>
    <cellStyle name="Percent 2" xfId="6"/>
    <cellStyle name="Percent 2 26" xfId="8"/>
    <cellStyle name="Percent 2 27" xfId="9"/>
    <cellStyle name="Percent 2 8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showWhiteSpace="0" view="pageLayout" zoomScale="106" zoomScalePageLayoutView="106" workbookViewId="0">
      <selection activeCell="H19" sqref="H19"/>
    </sheetView>
  </sheetViews>
  <sheetFormatPr defaultRowHeight="15" x14ac:dyDescent="0.25"/>
  <cols>
    <col min="1" max="1" width="62.28515625" customWidth="1"/>
    <col min="2" max="2" width="12.42578125" customWidth="1"/>
    <col min="3" max="3" width="11" customWidth="1"/>
    <col min="4" max="5" width="11.140625" customWidth="1"/>
    <col min="6" max="6" width="11.42578125" customWidth="1"/>
    <col min="7" max="7" width="11.140625" customWidth="1"/>
  </cols>
  <sheetData>
    <row r="1" spans="1:11" ht="21" customHeight="1" x14ac:dyDescent="0.25">
      <c r="A1" s="225" t="s">
        <v>58</v>
      </c>
      <c r="B1" s="225"/>
      <c r="C1" s="225"/>
      <c r="D1" s="225"/>
      <c r="E1" s="225"/>
      <c r="F1" s="225"/>
      <c r="G1" s="225"/>
      <c r="H1" s="225"/>
    </row>
    <row r="2" spans="1:11" ht="25.5" customHeight="1" x14ac:dyDescent="0.25">
      <c r="A2" s="224" t="s">
        <v>119</v>
      </c>
      <c r="B2" s="224"/>
      <c r="C2" s="224"/>
      <c r="D2" s="224"/>
      <c r="E2" s="224"/>
      <c r="F2" s="224"/>
      <c r="G2" s="224"/>
      <c r="H2" s="224"/>
    </row>
    <row r="3" spans="1:11" ht="12" customHeight="1" x14ac:dyDescent="0.3">
      <c r="A3" s="116" t="s">
        <v>46</v>
      </c>
      <c r="B3" s="116"/>
      <c r="C3" s="230" t="s">
        <v>110</v>
      </c>
      <c r="D3" s="230"/>
      <c r="E3" s="117"/>
      <c r="F3" s="117"/>
    </row>
    <row r="4" spans="1:11" ht="87.75" customHeight="1" x14ac:dyDescent="0.3">
      <c r="A4" s="123"/>
      <c r="B4" s="130" t="s">
        <v>120</v>
      </c>
      <c r="C4" s="130" t="s">
        <v>121</v>
      </c>
      <c r="D4" s="130" t="s">
        <v>115</v>
      </c>
      <c r="E4" s="130" t="s">
        <v>122</v>
      </c>
      <c r="F4" s="5" t="s">
        <v>123</v>
      </c>
      <c r="G4" s="5" t="s">
        <v>124</v>
      </c>
      <c r="H4" s="5" t="s">
        <v>125</v>
      </c>
    </row>
    <row r="5" spans="1:11" ht="16.5" x14ac:dyDescent="0.3">
      <c r="A5" s="11" t="s">
        <v>27</v>
      </c>
      <c r="B5" s="143">
        <v>3372.6751021667301</v>
      </c>
      <c r="C5" s="60">
        <v>3649.2839898030602</v>
      </c>
      <c r="D5" s="60">
        <v>4164.2513012232903</v>
      </c>
      <c r="E5" s="60">
        <v>4591.6215657632602</v>
      </c>
      <c r="F5" s="60">
        <f>E5*100/B5</f>
        <v>136.14182886496934</v>
      </c>
      <c r="G5" s="60">
        <f>E5*100/C5</f>
        <v>125.82253336800611</v>
      </c>
      <c r="H5" s="141">
        <f>E5*100/D5</f>
        <v>110.26283558858289</v>
      </c>
      <c r="J5" s="59"/>
    </row>
    <row r="6" spans="1:11" ht="16.5" x14ac:dyDescent="0.3">
      <c r="A6" s="227" t="s">
        <v>26</v>
      </c>
      <c r="B6" s="228"/>
      <c r="C6" s="228"/>
      <c r="D6" s="228"/>
      <c r="E6" s="228"/>
      <c r="F6" s="228"/>
      <c r="G6" s="228"/>
      <c r="H6" s="229"/>
      <c r="K6" s="127"/>
    </row>
    <row r="7" spans="1:11" ht="16.5" customHeight="1" x14ac:dyDescent="0.3">
      <c r="A7" s="6" t="s">
        <v>29</v>
      </c>
      <c r="B7" s="67">
        <v>3107.7211040294601</v>
      </c>
      <c r="C7" s="61">
        <v>3399.1205206128002</v>
      </c>
      <c r="D7" s="61">
        <v>3923.88906711752</v>
      </c>
      <c r="E7" s="61">
        <v>4329.1992186805201</v>
      </c>
      <c r="F7" s="62">
        <f>E7*100/B7</f>
        <v>139.30462463530898</v>
      </c>
      <c r="G7" s="62">
        <f>E7*100/C7</f>
        <v>127.36233365153063</v>
      </c>
      <c r="H7" s="213">
        <f>E7*100/D7</f>
        <v>110.32929689474479</v>
      </c>
      <c r="J7" t="s">
        <v>114</v>
      </c>
    </row>
    <row r="8" spans="1:11" ht="17.25" customHeight="1" x14ac:dyDescent="0.3">
      <c r="A8" s="226" t="s">
        <v>3</v>
      </c>
      <c r="B8" s="226"/>
      <c r="C8" s="226"/>
      <c r="D8" s="226"/>
      <c r="E8" s="226"/>
      <c r="F8" s="226"/>
      <c r="G8" s="226"/>
      <c r="H8" s="139"/>
    </row>
    <row r="9" spans="1:11" ht="16.5" x14ac:dyDescent="0.3">
      <c r="A9" s="13" t="s">
        <v>2</v>
      </c>
      <c r="B9" s="66">
        <v>2408.1995095162802</v>
      </c>
      <c r="C9" s="55">
        <v>2613.7035212764599</v>
      </c>
      <c r="D9" s="55">
        <v>2922.95162258752</v>
      </c>
      <c r="E9" s="55">
        <v>3301.4572206503499</v>
      </c>
      <c r="F9" s="55">
        <f>E9*100/B9</f>
        <v>137.09234669321449</v>
      </c>
      <c r="G9" s="55">
        <f>E9*100/C9</f>
        <v>126.31337845992608</v>
      </c>
      <c r="H9" s="140">
        <f t="shared" ref="H9:H21" si="0">E9*100/D9</f>
        <v>112.94943081294518</v>
      </c>
      <c r="I9" s="59"/>
      <c r="J9" s="59"/>
    </row>
    <row r="10" spans="1:11" ht="16.5" x14ac:dyDescent="0.3">
      <c r="A10" s="226" t="s">
        <v>1</v>
      </c>
      <c r="B10" s="226"/>
      <c r="C10" s="226"/>
      <c r="D10" s="226"/>
      <c r="E10" s="226"/>
      <c r="F10" s="226"/>
      <c r="G10" s="226"/>
      <c r="H10" s="139"/>
    </row>
    <row r="11" spans="1:11" ht="18.75" customHeight="1" x14ac:dyDescent="0.3">
      <c r="A11" s="1" t="s">
        <v>42</v>
      </c>
      <c r="B11" s="68">
        <v>1997.1214153478099</v>
      </c>
      <c r="C11" s="65">
        <v>2127.3050150127001</v>
      </c>
      <c r="D11" s="199">
        <v>2437.9773611158798</v>
      </c>
      <c r="E11" s="65">
        <v>2415.8576716779498</v>
      </c>
      <c r="F11" s="54">
        <f>E11*100/B11</f>
        <v>120.96699044495573</v>
      </c>
      <c r="G11" s="54">
        <f>E11*100/C11</f>
        <v>113.56423524736189</v>
      </c>
      <c r="H11" s="139">
        <f t="shared" si="0"/>
        <v>99.092703246932302</v>
      </c>
    </row>
    <row r="12" spans="1:11" ht="33.75" customHeight="1" x14ac:dyDescent="0.3">
      <c r="A12" s="1" t="s">
        <v>44</v>
      </c>
      <c r="B12" s="70">
        <v>3.410704</v>
      </c>
      <c r="C12" s="56">
        <v>3.2782132271479401</v>
      </c>
      <c r="D12" s="56">
        <v>0</v>
      </c>
      <c r="E12" s="56">
        <v>3.4436558698300699</v>
      </c>
      <c r="F12" s="54">
        <f>E12*100/B12</f>
        <v>100.96613103424015</v>
      </c>
      <c r="G12" s="54">
        <f>E12*100/C12</f>
        <v>105.04673220497209</v>
      </c>
      <c r="H12" s="138" t="s">
        <v>24</v>
      </c>
    </row>
    <row r="13" spans="1:11" ht="34.5" customHeight="1" x14ac:dyDescent="0.3">
      <c r="A13" s="1" t="s">
        <v>43</v>
      </c>
      <c r="B13" s="70">
        <v>403.85029016682103</v>
      </c>
      <c r="C13" s="56">
        <v>479.23991303651201</v>
      </c>
      <c r="D13" s="56">
        <v>480.48649146999998</v>
      </c>
      <c r="E13" s="56">
        <v>877.79531310000004</v>
      </c>
      <c r="F13" s="54">
        <f>E13*100/B13</f>
        <v>217.35661319876817</v>
      </c>
      <c r="G13" s="54">
        <f>E13*100/C13</f>
        <v>183.16406651904288</v>
      </c>
      <c r="H13" s="138">
        <f>E13*100/D13</f>
        <v>182.68886403329964</v>
      </c>
    </row>
    <row r="14" spans="1:11" ht="16.5" x14ac:dyDescent="0.3">
      <c r="A14" s="1" t="s">
        <v>112</v>
      </c>
      <c r="B14" s="70">
        <v>3.8171000016535999</v>
      </c>
      <c r="C14" s="52">
        <v>3.8803800000959998</v>
      </c>
      <c r="D14" s="52">
        <v>4.4877700016370001</v>
      </c>
      <c r="E14" s="52">
        <v>4.3605800025750003</v>
      </c>
      <c r="F14" s="54">
        <f>E14*100/B14</f>
        <v>114.23803412763513</v>
      </c>
      <c r="G14" s="54">
        <f>E14*100/C14</f>
        <v>112.37507673132839</v>
      </c>
      <c r="H14" s="139">
        <f t="shared" si="0"/>
        <v>97.165852995683721</v>
      </c>
    </row>
    <row r="15" spans="1:11" ht="16.5" x14ac:dyDescent="0.3">
      <c r="A15" s="13" t="s">
        <v>6</v>
      </c>
      <c r="B15" s="69">
        <v>699.52159451317902</v>
      </c>
      <c r="C15" s="64">
        <v>785.41699933634004</v>
      </c>
      <c r="D15" s="64">
        <v>1000.93744453</v>
      </c>
      <c r="E15" s="64">
        <v>1027.74199803017</v>
      </c>
      <c r="F15" s="64">
        <f>E15*100/B15</f>
        <v>146.92069638613668</v>
      </c>
      <c r="G15" s="64">
        <f>E15*100/C15</f>
        <v>130.85303716351811</v>
      </c>
      <c r="H15" s="140">
        <f t="shared" si="0"/>
        <v>102.67794492519523</v>
      </c>
    </row>
    <row r="16" spans="1:11" ht="16.5" x14ac:dyDescent="0.3">
      <c r="A16" s="226" t="s">
        <v>1</v>
      </c>
      <c r="B16" s="226"/>
      <c r="C16" s="226"/>
      <c r="D16" s="226"/>
      <c r="E16" s="226"/>
      <c r="F16" s="226"/>
      <c r="G16" s="226"/>
      <c r="H16" s="139"/>
      <c r="J16" s="59"/>
    </row>
    <row r="17" spans="1:11" ht="21" customHeight="1" x14ac:dyDescent="0.3">
      <c r="A17" s="1" t="s">
        <v>42</v>
      </c>
      <c r="B17" s="56" t="s">
        <v>24</v>
      </c>
      <c r="C17" s="56" t="s">
        <v>24</v>
      </c>
      <c r="D17" s="56"/>
      <c r="E17" s="56" t="s">
        <v>24</v>
      </c>
      <c r="F17" s="56" t="s">
        <v>24</v>
      </c>
      <c r="G17" s="56" t="s">
        <v>24</v>
      </c>
      <c r="H17" s="139" t="s">
        <v>24</v>
      </c>
      <c r="K17" s="127"/>
    </row>
    <row r="18" spans="1:11" ht="36.75" customHeight="1" x14ac:dyDescent="0.3">
      <c r="A18" s="1" t="s">
        <v>41</v>
      </c>
      <c r="B18" s="63">
        <v>612.51890100000003</v>
      </c>
      <c r="C18" s="52">
        <v>714.950286772852</v>
      </c>
      <c r="D18" s="52">
        <v>958.83393599999999</v>
      </c>
      <c r="E18" s="52">
        <v>976.81231113016997</v>
      </c>
      <c r="F18" s="56">
        <f>E18*100/B18</f>
        <v>159.47463980873465</v>
      </c>
      <c r="G18" s="56">
        <f>E18*100/C18</f>
        <v>136.62660596155752</v>
      </c>
      <c r="H18" s="138">
        <f t="shared" si="0"/>
        <v>101.87502490839769</v>
      </c>
      <c r="I18" s="127"/>
      <c r="J18" s="127"/>
    </row>
    <row r="19" spans="1:11" ht="36" customHeight="1" x14ac:dyDescent="0.3">
      <c r="A19" s="1" t="s">
        <v>39</v>
      </c>
      <c r="B19" s="71">
        <v>82.624733513179194</v>
      </c>
      <c r="C19" s="52">
        <v>70.466712563488002</v>
      </c>
      <c r="D19" s="52">
        <v>42.103508529999999</v>
      </c>
      <c r="E19" s="52">
        <v>50.9296869</v>
      </c>
      <c r="F19" s="56">
        <f>E19*100/B19</f>
        <v>61.639759348665706</v>
      </c>
      <c r="G19" s="56">
        <f>E19*100/C19</f>
        <v>72.274816075908404</v>
      </c>
      <c r="H19" s="138">
        <f t="shared" si="0"/>
        <v>120.96304720950057</v>
      </c>
    </row>
    <row r="20" spans="1:11" ht="16.5" x14ac:dyDescent="0.3">
      <c r="A20" s="1" t="s">
        <v>40</v>
      </c>
      <c r="B20" s="63">
        <v>4.3779599999999999</v>
      </c>
      <c r="C20" s="52" t="s">
        <v>24</v>
      </c>
      <c r="D20" s="52">
        <v>0</v>
      </c>
      <c r="E20" s="52">
        <v>0</v>
      </c>
      <c r="F20" s="56">
        <f>E20*100/B20</f>
        <v>0</v>
      </c>
      <c r="G20" s="56" t="s">
        <v>24</v>
      </c>
      <c r="H20" s="139">
        <v>0</v>
      </c>
      <c r="K20" s="59"/>
    </row>
    <row r="21" spans="1:11" ht="19.5" customHeight="1" x14ac:dyDescent="0.25">
      <c r="A21" s="13" t="s">
        <v>28</v>
      </c>
      <c r="B21" s="210">
        <v>264.95399813726402</v>
      </c>
      <c r="C21" s="64">
        <v>250.163469190256</v>
      </c>
      <c r="D21" s="64">
        <v>240.362234105775</v>
      </c>
      <c r="E21" s="64">
        <v>262.422347082741</v>
      </c>
      <c r="F21" s="124">
        <f>E21*100/B21</f>
        <v>99.044494111309291</v>
      </c>
      <c r="G21" s="124">
        <f>E21*100/C21</f>
        <v>104.9003469340129</v>
      </c>
      <c r="H21" s="144">
        <f t="shared" si="0"/>
        <v>109.17786151349306</v>
      </c>
      <c r="I21" s="59"/>
      <c r="J21" s="59"/>
    </row>
    <row r="22" spans="1:11" ht="16.5" x14ac:dyDescent="0.3">
      <c r="A22" s="226" t="s">
        <v>30</v>
      </c>
      <c r="B22" s="226"/>
      <c r="C22" s="226"/>
      <c r="D22" s="226"/>
      <c r="E22" s="226"/>
      <c r="F22" s="226"/>
      <c r="G22" s="226"/>
      <c r="H22" s="139"/>
    </row>
    <row r="23" spans="1:11" ht="18" customHeight="1" x14ac:dyDescent="0.3">
      <c r="A23" s="4" t="s">
        <v>38</v>
      </c>
      <c r="B23" s="70">
        <v>68.062812641296404</v>
      </c>
      <c r="C23" s="54">
        <v>63.646419641872001</v>
      </c>
      <c r="D23" s="54">
        <v>63.070800095556599</v>
      </c>
      <c r="E23" s="54">
        <v>61.933399280549999</v>
      </c>
      <c r="F23" s="54">
        <f>E23*100/B23</f>
        <v>90.994475363441794</v>
      </c>
      <c r="G23" s="54">
        <f>E23*100/C23</f>
        <v>97.308536173816393</v>
      </c>
      <c r="H23" s="139">
        <f>E23*100/D23</f>
        <v>98.196628529710495</v>
      </c>
    </row>
    <row r="24" spans="1:11" ht="28.5" customHeight="1" x14ac:dyDescent="0.25">
      <c r="A24" s="241" t="s">
        <v>4</v>
      </c>
      <c r="B24" s="241"/>
      <c r="C24" s="241"/>
      <c r="D24" s="241"/>
      <c r="E24" s="241"/>
      <c r="F24" s="241"/>
      <c r="G24" s="241"/>
      <c r="H24" s="241"/>
    </row>
    <row r="26" spans="1:11" ht="14.25" customHeight="1" x14ac:dyDescent="0.3">
      <c r="A26" s="50" t="s">
        <v>50</v>
      </c>
      <c r="B26" s="50"/>
    </row>
    <row r="27" spans="1:11" ht="89.25" customHeight="1" x14ac:dyDescent="0.3">
      <c r="A27" s="135"/>
      <c r="B27" s="130" t="s">
        <v>120</v>
      </c>
      <c r="C27" s="130" t="s">
        <v>121</v>
      </c>
      <c r="D27" s="130" t="s">
        <v>115</v>
      </c>
      <c r="E27" s="130" t="s">
        <v>122</v>
      </c>
      <c r="F27" s="5" t="s">
        <v>123</v>
      </c>
      <c r="G27" s="5" t="s">
        <v>124</v>
      </c>
      <c r="H27" s="5" t="s">
        <v>125</v>
      </c>
    </row>
    <row r="28" spans="1:11" ht="16.5" x14ac:dyDescent="0.3">
      <c r="A28" s="72" t="s">
        <v>27</v>
      </c>
      <c r="B28" s="146">
        <v>6933.3835666613104</v>
      </c>
      <c r="C28" s="73">
        <v>7286.9089253255897</v>
      </c>
      <c r="D28" s="73">
        <v>7968.4863874611001</v>
      </c>
      <c r="E28" s="73">
        <v>8652.0097338670894</v>
      </c>
      <c r="F28" s="60">
        <f>E28*100/B28</f>
        <v>124.78769782000339</v>
      </c>
      <c r="G28" s="60">
        <f>E28*100/C28</f>
        <v>118.73360601224344</v>
      </c>
      <c r="H28" s="142">
        <f>E28*100/D28</f>
        <v>108.57783163790748</v>
      </c>
      <c r="J28" s="59"/>
    </row>
    <row r="29" spans="1:11" ht="16.5" x14ac:dyDescent="0.3">
      <c r="A29" s="237" t="s">
        <v>26</v>
      </c>
      <c r="B29" s="238"/>
      <c r="C29" s="238"/>
      <c r="D29" s="238"/>
      <c r="E29" s="238"/>
      <c r="F29" s="238"/>
      <c r="G29" s="239"/>
      <c r="H29" s="139"/>
    </row>
    <row r="30" spans="1:11" ht="16.5" x14ac:dyDescent="0.3">
      <c r="A30" s="74" t="s">
        <v>0</v>
      </c>
      <c r="B30" s="84">
        <v>6388.7038566513102</v>
      </c>
      <c r="C30" s="61">
        <v>6787.3812312555901</v>
      </c>
      <c r="D30" s="61">
        <v>7508.5421977410997</v>
      </c>
      <c r="E30" s="61">
        <v>8157.5263212370901</v>
      </c>
      <c r="F30" s="62">
        <f>E30*100/B30</f>
        <v>127.68671868777029</v>
      </c>
      <c r="G30" s="62">
        <f>E30*100/C30</f>
        <v>120.18665289746865</v>
      </c>
      <c r="H30" s="142">
        <f t="shared" ref="H30:H47" si="1">E30*100/D30</f>
        <v>108.64327730210044</v>
      </c>
    </row>
    <row r="31" spans="1:11" ht="16.5" x14ac:dyDescent="0.3">
      <c r="A31" s="136" t="s">
        <v>47</v>
      </c>
      <c r="B31" s="83"/>
      <c r="C31" s="75"/>
      <c r="D31" s="75"/>
      <c r="E31" s="75"/>
      <c r="F31" s="76"/>
      <c r="G31" s="76"/>
      <c r="H31" s="139"/>
    </row>
    <row r="32" spans="1:11" ht="16.5" x14ac:dyDescent="0.3">
      <c r="A32" s="77" t="s">
        <v>2</v>
      </c>
      <c r="B32" s="69">
        <v>4950.6609438292098</v>
      </c>
      <c r="C32" s="78">
        <v>5219.05655206961</v>
      </c>
      <c r="D32" s="78">
        <v>5593.2023624399999</v>
      </c>
      <c r="E32" s="78">
        <v>6220.94822055842</v>
      </c>
      <c r="F32" s="79">
        <f>E32*100/B32</f>
        <v>125.65894314197723</v>
      </c>
      <c r="G32" s="79">
        <f>E32*100/C32</f>
        <v>119.19679655687025</v>
      </c>
      <c r="H32" s="140">
        <f t="shared" si="1"/>
        <v>111.22337111086698</v>
      </c>
      <c r="J32" s="59"/>
    </row>
    <row r="33" spans="1:11" ht="16.5" x14ac:dyDescent="0.3">
      <c r="A33" s="234" t="s">
        <v>47</v>
      </c>
      <c r="B33" s="235"/>
      <c r="C33" s="235"/>
      <c r="D33" s="235"/>
      <c r="E33" s="235"/>
      <c r="F33" s="235"/>
      <c r="G33" s="236"/>
      <c r="H33" s="139"/>
    </row>
    <row r="34" spans="1:11" ht="17.25" customHeight="1" x14ac:dyDescent="0.3">
      <c r="A34" s="136" t="s">
        <v>42</v>
      </c>
      <c r="B34" s="70">
        <v>4105.5863320199996</v>
      </c>
      <c r="C34" s="80">
        <v>4247.8135283800002</v>
      </c>
      <c r="D34" s="80">
        <v>4665.1818081399997</v>
      </c>
      <c r="E34" s="80">
        <v>4552.2096696400004</v>
      </c>
      <c r="F34" s="81">
        <f>E34*100/B34</f>
        <v>110.87843005849682</v>
      </c>
      <c r="G34" s="81">
        <f>E34*100/C34</f>
        <v>107.16594876932106</v>
      </c>
      <c r="H34" s="139">
        <f t="shared" si="1"/>
        <v>97.578397945758923</v>
      </c>
    </row>
    <row r="35" spans="1:11" ht="32.25" customHeight="1" x14ac:dyDescent="0.25">
      <c r="A35" s="136" t="s">
        <v>44</v>
      </c>
      <c r="B35" s="70">
        <v>7.0115615492146999</v>
      </c>
      <c r="C35" s="80">
        <v>6.5459529296085099</v>
      </c>
      <c r="D35" s="80">
        <v>0</v>
      </c>
      <c r="E35" s="80">
        <v>6.4888936684192</v>
      </c>
      <c r="F35" s="81">
        <f>E35*100/B35</f>
        <v>92.545628001311087</v>
      </c>
      <c r="G35" s="81">
        <f>E35*100/C35</f>
        <v>99.128327658281492</v>
      </c>
      <c r="H35" s="138" t="s">
        <v>24</v>
      </c>
    </row>
    <row r="36" spans="1:11" ht="30.75" customHeight="1" x14ac:dyDescent="0.25">
      <c r="A36" s="136" t="s">
        <v>45</v>
      </c>
      <c r="B36" s="70">
        <v>830.21603932000005</v>
      </c>
      <c r="C36" s="80">
        <v>956.94870814000001</v>
      </c>
      <c r="D36" s="80">
        <v>919.43299999999999</v>
      </c>
      <c r="E36" s="80">
        <v>1654.0329999999999</v>
      </c>
      <c r="F36" s="81">
        <f>E36*100/B36</f>
        <v>199.22922729302587</v>
      </c>
      <c r="G36" s="81">
        <f>E36*100/C36</f>
        <v>172.84447807186103</v>
      </c>
      <c r="H36" s="138">
        <f t="shared" si="1"/>
        <v>179.89706699672516</v>
      </c>
      <c r="K36" s="59"/>
    </row>
    <row r="37" spans="1:11" ht="16.5" x14ac:dyDescent="0.3">
      <c r="A37" s="136" t="s">
        <v>112</v>
      </c>
      <c r="B37" s="83">
        <v>7.8470109399999997</v>
      </c>
      <c r="C37" s="80">
        <v>7.74836262</v>
      </c>
      <c r="D37" s="80">
        <v>8.5875543000000008</v>
      </c>
      <c r="E37" s="80">
        <v>8.2166572500000008</v>
      </c>
      <c r="F37" s="83">
        <f>E37*100/B37</f>
        <v>104.71066387986967</v>
      </c>
      <c r="G37" s="81">
        <f>E37*100/C37</f>
        <v>106.04378825522754</v>
      </c>
      <c r="H37" s="139">
        <f t="shared" si="1"/>
        <v>95.680993248566708</v>
      </c>
    </row>
    <row r="38" spans="1:11" ht="16.5" x14ac:dyDescent="0.3">
      <c r="A38" s="77" t="s">
        <v>6</v>
      </c>
      <c r="B38" s="69">
        <v>1438.0429128220901</v>
      </c>
      <c r="C38" s="78">
        <v>1568.3246791859799</v>
      </c>
      <c r="D38" s="78">
        <v>1915.3398353011</v>
      </c>
      <c r="E38" s="78">
        <v>1936.5781006786699</v>
      </c>
      <c r="F38" s="79">
        <f>E38*100/B38</f>
        <v>134.66761550795647</v>
      </c>
      <c r="G38" s="79">
        <f>E38*100/C38</f>
        <v>123.4806877925193</v>
      </c>
      <c r="H38" s="140">
        <f t="shared" si="1"/>
        <v>101.10885102403935</v>
      </c>
    </row>
    <row r="39" spans="1:11" ht="16.5" x14ac:dyDescent="0.3">
      <c r="A39" s="240" t="s">
        <v>3</v>
      </c>
      <c r="B39" s="240"/>
      <c r="C39" s="240"/>
      <c r="D39" s="240"/>
      <c r="E39" s="240"/>
      <c r="F39" s="240"/>
      <c r="G39" s="240"/>
      <c r="H39" s="139"/>
    </row>
    <row r="40" spans="1:11" ht="18" customHeight="1" x14ac:dyDescent="0.3">
      <c r="A40" s="136" t="s">
        <v>42</v>
      </c>
      <c r="B40" s="75" t="s">
        <v>24</v>
      </c>
      <c r="C40" s="75" t="s">
        <v>24</v>
      </c>
      <c r="D40" s="75" t="s">
        <v>24</v>
      </c>
      <c r="E40" s="75" t="s">
        <v>24</v>
      </c>
      <c r="F40" s="75" t="s">
        <v>24</v>
      </c>
      <c r="G40" s="82" t="s">
        <v>24</v>
      </c>
      <c r="H40" s="139" t="s">
        <v>24</v>
      </c>
    </row>
    <row r="41" spans="1:11" ht="32.25" customHeight="1" x14ac:dyDescent="0.25">
      <c r="A41" s="122" t="s">
        <v>41</v>
      </c>
      <c r="B41" s="70">
        <v>1259.1869521420899</v>
      </c>
      <c r="C41" s="82">
        <v>1427.61638732598</v>
      </c>
      <c r="D41" s="82">
        <v>1834.7728353011</v>
      </c>
      <c r="E41" s="82">
        <v>1840.61110067867</v>
      </c>
      <c r="F41" s="82">
        <f>E41*100/B41</f>
        <v>146.17456903817811</v>
      </c>
      <c r="G41" s="82">
        <f>E41*100/C41</f>
        <v>128.92896978622224</v>
      </c>
      <c r="H41" s="138">
        <f>E41*100/D41</f>
        <v>100.31820099280094</v>
      </c>
    </row>
    <row r="42" spans="1:11" ht="33" customHeight="1" x14ac:dyDescent="0.25">
      <c r="A42" s="122" t="s">
        <v>39</v>
      </c>
      <c r="B42" s="70">
        <v>169.85596068000001</v>
      </c>
      <c r="C42" s="82">
        <v>140.70829186</v>
      </c>
      <c r="D42" s="82">
        <v>80.566999999999993</v>
      </c>
      <c r="E42" s="82">
        <v>95.966999999999999</v>
      </c>
      <c r="F42" s="82">
        <f>E42*100/B42</f>
        <v>56.499047555238263</v>
      </c>
      <c r="G42" s="82">
        <f>E42*100/C42</f>
        <v>68.202803638241818</v>
      </c>
      <c r="H42" s="138">
        <f t="shared" si="1"/>
        <v>119.11452579840383</v>
      </c>
      <c r="J42" s="58"/>
    </row>
    <row r="43" spans="1:11" ht="16.5" x14ac:dyDescent="0.3">
      <c r="A43" s="122" t="s">
        <v>40</v>
      </c>
      <c r="B43" s="70">
        <v>9</v>
      </c>
      <c r="C43" s="82" t="s">
        <v>24</v>
      </c>
      <c r="D43" s="82">
        <v>0</v>
      </c>
      <c r="E43" s="82">
        <v>0</v>
      </c>
      <c r="F43" s="82">
        <f>E43*100/B43</f>
        <v>0</v>
      </c>
      <c r="G43" s="82" t="s">
        <v>24</v>
      </c>
      <c r="H43" s="139">
        <v>0</v>
      </c>
      <c r="J43" s="58"/>
    </row>
    <row r="44" spans="1:11" ht="21.75" customHeight="1" x14ac:dyDescent="0.25">
      <c r="A44" s="79" t="s">
        <v>28</v>
      </c>
      <c r="B44" s="69">
        <v>544.67971001000001</v>
      </c>
      <c r="C44" s="78">
        <v>499.52769407</v>
      </c>
      <c r="D44" s="79">
        <v>459.94418972</v>
      </c>
      <c r="E44" s="79">
        <v>494.48341262999998</v>
      </c>
      <c r="F44" s="78">
        <f>E44*100/B44</f>
        <v>90.784254221792381</v>
      </c>
      <c r="G44" s="78">
        <f>E44*100/C44</f>
        <v>98.99018983334021</v>
      </c>
      <c r="H44" s="144">
        <f>E44*100/D44</f>
        <v>107.50943781484149</v>
      </c>
      <c r="J44" s="59"/>
    </row>
    <row r="45" spans="1:11" ht="16.5" x14ac:dyDescent="0.3">
      <c r="A45" s="231" t="s">
        <v>48</v>
      </c>
      <c r="B45" s="232"/>
      <c r="C45" s="232"/>
      <c r="D45" s="232"/>
      <c r="E45" s="232"/>
      <c r="F45" s="232"/>
      <c r="G45" s="233"/>
      <c r="H45" s="139"/>
    </row>
    <row r="46" spans="1:11" ht="33" customHeight="1" x14ac:dyDescent="0.25">
      <c r="A46" s="75" t="s">
        <v>38</v>
      </c>
      <c r="B46" s="70">
        <v>139.92026281</v>
      </c>
      <c r="C46" s="82">
        <v>127.08949609</v>
      </c>
      <c r="D46" s="82">
        <v>120.68887674</v>
      </c>
      <c r="E46" s="82">
        <v>116.7013365</v>
      </c>
      <c r="F46" s="82">
        <f>E46*100/B46</f>
        <v>83.405601273398574</v>
      </c>
      <c r="G46" s="82">
        <f>E46*100/C46</f>
        <v>91.826106869883645</v>
      </c>
      <c r="H46" s="138">
        <f t="shared" si="1"/>
        <v>96.696016776599592</v>
      </c>
    </row>
    <row r="47" spans="1:11" ht="32.25" customHeight="1" x14ac:dyDescent="0.25">
      <c r="A47" s="77" t="s">
        <v>25</v>
      </c>
      <c r="B47" s="69">
        <v>486.44</v>
      </c>
      <c r="C47" s="79">
        <v>500.8</v>
      </c>
      <c r="D47" s="79">
        <v>522.59</v>
      </c>
      <c r="E47" s="79">
        <v>530.70000000000005</v>
      </c>
      <c r="F47" s="78">
        <f>E47*100/B47</f>
        <v>109.09875832579559</v>
      </c>
      <c r="G47" s="78">
        <f>E47*100/C47</f>
        <v>105.97044728434506</v>
      </c>
      <c r="H47" s="145">
        <f t="shared" si="1"/>
        <v>101.5518857995752</v>
      </c>
    </row>
    <row r="48" spans="1:11" ht="25.5" customHeight="1" x14ac:dyDescent="0.25">
      <c r="A48" s="223" t="s">
        <v>80</v>
      </c>
      <c r="B48" s="223"/>
      <c r="C48" s="223"/>
      <c r="D48" s="223"/>
      <c r="E48" s="223"/>
      <c r="F48" s="223"/>
      <c r="G48" s="223"/>
      <c r="H48" s="223"/>
    </row>
  </sheetData>
  <mergeCells count="14">
    <mergeCell ref="A48:H48"/>
    <mergeCell ref="A2:H2"/>
    <mergeCell ref="A1:H1"/>
    <mergeCell ref="A10:G10"/>
    <mergeCell ref="A16:G16"/>
    <mergeCell ref="A8:G8"/>
    <mergeCell ref="A6:H6"/>
    <mergeCell ref="C3:D3"/>
    <mergeCell ref="A45:G45"/>
    <mergeCell ref="A22:G22"/>
    <mergeCell ref="A33:G33"/>
    <mergeCell ref="A29:G29"/>
    <mergeCell ref="A39:G39"/>
    <mergeCell ref="A24:H24"/>
  </mergeCells>
  <pageMargins left="0.27083333333333331" right="6.25E-2" top="8.3333333333333329E-2" bottom="7.2916666666666671E-2" header="0.2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showRuler="0" view="pageLayout" zoomScale="118" zoomScalePageLayoutView="118" workbookViewId="0">
      <selection activeCell="A26" sqref="A26:H26"/>
    </sheetView>
  </sheetViews>
  <sheetFormatPr defaultRowHeight="15" x14ac:dyDescent="0.25"/>
  <cols>
    <col min="1" max="1" width="51.85546875" customWidth="1"/>
    <col min="2" max="2" width="12.140625" customWidth="1"/>
    <col min="3" max="4" width="11.5703125" customWidth="1"/>
    <col min="5" max="5" width="11.140625" customWidth="1"/>
    <col min="6" max="6" width="14.7109375" customWidth="1"/>
    <col min="7" max="7" width="15" customWidth="1"/>
    <col min="8" max="8" width="14.42578125" customWidth="1"/>
  </cols>
  <sheetData>
    <row r="1" spans="1:10" ht="19.5" customHeight="1" x14ac:dyDescent="0.3">
      <c r="A1" s="191" t="s">
        <v>33</v>
      </c>
      <c r="B1" s="191"/>
      <c r="C1" s="191"/>
      <c r="D1" s="191"/>
      <c r="E1" s="191"/>
      <c r="F1" s="191"/>
      <c r="G1" s="191"/>
      <c r="H1" s="191"/>
    </row>
    <row r="2" spans="1:10" ht="33.75" customHeight="1" x14ac:dyDescent="0.25">
      <c r="A2" s="242" t="s">
        <v>131</v>
      </c>
      <c r="B2" s="242"/>
      <c r="C2" s="242"/>
      <c r="D2" s="242"/>
      <c r="E2" s="242"/>
      <c r="F2" s="242"/>
      <c r="G2" s="242"/>
      <c r="H2" s="242"/>
    </row>
    <row r="3" spans="1:10" ht="124.5" customHeight="1" x14ac:dyDescent="0.3">
      <c r="A3" s="137"/>
      <c r="B3" s="130" t="s">
        <v>126</v>
      </c>
      <c r="C3" s="130" t="s">
        <v>121</v>
      </c>
      <c r="D3" s="130" t="s">
        <v>115</v>
      </c>
      <c r="E3" s="130" t="s">
        <v>127</v>
      </c>
      <c r="F3" s="5" t="s">
        <v>128</v>
      </c>
      <c r="G3" s="5" t="s">
        <v>129</v>
      </c>
      <c r="H3" s="5" t="s">
        <v>130</v>
      </c>
    </row>
    <row r="4" spans="1:10" ht="20.25" customHeight="1" x14ac:dyDescent="0.25">
      <c r="A4" s="8" t="s">
        <v>5</v>
      </c>
      <c r="B4" s="91">
        <v>3107.7211040294601</v>
      </c>
      <c r="C4" s="85">
        <v>3399.1205206128002</v>
      </c>
      <c r="D4" s="85">
        <v>3923.88906711752</v>
      </c>
      <c r="E4" s="85">
        <v>4329.1992186805201</v>
      </c>
      <c r="F4" s="85"/>
      <c r="G4" s="85"/>
      <c r="H4" s="193"/>
      <c r="J4" s="128"/>
    </row>
    <row r="5" spans="1:10" ht="16.5" x14ac:dyDescent="0.3">
      <c r="A5" s="9" t="s">
        <v>31</v>
      </c>
      <c r="B5" s="192">
        <v>100</v>
      </c>
      <c r="C5" s="192">
        <v>100</v>
      </c>
      <c r="D5" s="192">
        <v>100</v>
      </c>
      <c r="E5" s="192">
        <v>100</v>
      </c>
      <c r="F5" s="86"/>
      <c r="G5" s="86"/>
      <c r="H5" s="149"/>
    </row>
    <row r="6" spans="1:10" ht="16.5" x14ac:dyDescent="0.3">
      <c r="A6" s="2" t="s">
        <v>1</v>
      </c>
      <c r="B6" s="87"/>
      <c r="C6" s="87"/>
      <c r="D6" s="87"/>
      <c r="E6" s="87"/>
      <c r="F6" s="87"/>
      <c r="G6" s="87"/>
      <c r="H6" s="83"/>
    </row>
    <row r="7" spans="1:10" ht="16.5" x14ac:dyDescent="0.3">
      <c r="A7" s="2" t="s">
        <v>6</v>
      </c>
      <c r="B7" s="88">
        <v>22.509149666171201</v>
      </c>
      <c r="C7" s="83">
        <v>23.106476942298698</v>
      </c>
      <c r="D7" s="83">
        <v>25.508810963029799</v>
      </c>
      <c r="E7" s="83">
        <v>23.739771401497499</v>
      </c>
      <c r="F7" s="87">
        <f>E7-B7</f>
        <v>1.2306217353262987</v>
      </c>
      <c r="G7" s="89">
        <f>E7-C7</f>
        <v>0.63329445919880101</v>
      </c>
      <c r="H7" s="151">
        <f t="shared" ref="H7:H21" si="0">E7-D7</f>
        <v>-1.7690395615322991</v>
      </c>
    </row>
    <row r="8" spans="1:10" ht="16.5" x14ac:dyDescent="0.3">
      <c r="A8" s="2" t="s">
        <v>2</v>
      </c>
      <c r="B8" s="88">
        <v>77.490850333828803</v>
      </c>
      <c r="C8" s="83">
        <v>76.893523057701302</v>
      </c>
      <c r="D8" s="83">
        <v>74.491189036970198</v>
      </c>
      <c r="E8" s="83">
        <v>76.260228598502593</v>
      </c>
      <c r="F8" s="89">
        <f>E8-B8</f>
        <v>-1.2306217353262099</v>
      </c>
      <c r="G8" s="82">
        <f>E8-C8</f>
        <v>-0.63329445919870864</v>
      </c>
      <c r="H8" s="75">
        <f t="shared" si="0"/>
        <v>1.7690395615323951</v>
      </c>
    </row>
    <row r="9" spans="1:10" ht="16.5" x14ac:dyDescent="0.3">
      <c r="A9" s="9" t="s">
        <v>32</v>
      </c>
      <c r="B9" s="192">
        <v>100</v>
      </c>
      <c r="C9" s="192">
        <v>100</v>
      </c>
      <c r="D9" s="192">
        <v>100</v>
      </c>
      <c r="E9" s="192">
        <v>100</v>
      </c>
      <c r="F9" s="86"/>
      <c r="G9" s="118"/>
      <c r="H9" s="149"/>
    </row>
    <row r="10" spans="1:10" ht="16.5" x14ac:dyDescent="0.3">
      <c r="A10" s="2" t="s">
        <v>1</v>
      </c>
      <c r="B10" s="87"/>
      <c r="C10" s="87"/>
      <c r="D10" s="87"/>
      <c r="E10" s="87"/>
      <c r="F10" s="87"/>
      <c r="G10" s="89"/>
      <c r="H10" s="83"/>
    </row>
    <row r="11" spans="1:10" ht="16.5" x14ac:dyDescent="0.3">
      <c r="A11" s="2" t="s">
        <v>7</v>
      </c>
      <c r="B11" s="88">
        <v>64.263212447164193</v>
      </c>
      <c r="C11" s="83">
        <v>62.583983183661601</v>
      </c>
      <c r="D11" s="83">
        <v>62.1316586533068</v>
      </c>
      <c r="E11" s="83">
        <v>55.803799955740203</v>
      </c>
      <c r="F11" s="216">
        <f>E11-B11</f>
        <v>-8.4594124914239899</v>
      </c>
      <c r="G11" s="216">
        <f>E11-C11</f>
        <v>-6.7801832279213983</v>
      </c>
      <c r="H11" s="217">
        <f t="shared" si="0"/>
        <v>-6.3278586975665974</v>
      </c>
    </row>
    <row r="12" spans="1:10" ht="16.5" x14ac:dyDescent="0.3">
      <c r="A12" s="2" t="s">
        <v>8</v>
      </c>
      <c r="B12" s="87" t="s">
        <v>24</v>
      </c>
      <c r="C12" s="87" t="s">
        <v>24</v>
      </c>
      <c r="D12" s="87" t="s">
        <v>24</v>
      </c>
      <c r="E12" s="87" t="s">
        <v>24</v>
      </c>
      <c r="F12" s="87" t="s">
        <v>24</v>
      </c>
      <c r="G12" s="87" t="s">
        <v>24</v>
      </c>
      <c r="H12" s="83" t="s">
        <v>24</v>
      </c>
    </row>
    <row r="13" spans="1:10" ht="16.5" x14ac:dyDescent="0.3">
      <c r="A13" s="2" t="s">
        <v>9</v>
      </c>
      <c r="B13" s="88">
        <v>19.8193333436964</v>
      </c>
      <c r="C13" s="83">
        <v>21.129833309662001</v>
      </c>
      <c r="D13" s="83">
        <v>24.435806405310998</v>
      </c>
      <c r="E13" s="83">
        <v>22.642893465613401</v>
      </c>
      <c r="F13" s="87">
        <f>E13-B13</f>
        <v>2.8235601219170015</v>
      </c>
      <c r="G13" s="89">
        <f>E13-C13</f>
        <v>1.5130601559514005</v>
      </c>
      <c r="H13" s="151">
        <f>E13-D13</f>
        <v>-1.7929129396975974</v>
      </c>
    </row>
    <row r="14" spans="1:10" ht="16.5" x14ac:dyDescent="0.3">
      <c r="A14" s="2" t="s">
        <v>10</v>
      </c>
      <c r="B14" s="88">
        <v>15.6537542268268</v>
      </c>
      <c r="C14" s="83">
        <v>16.172025153756501</v>
      </c>
      <c r="D14" s="83">
        <v>13.318164480727599</v>
      </c>
      <c r="E14" s="83">
        <v>21.452581715171402</v>
      </c>
      <c r="F14" s="82">
        <f>E14-B14</f>
        <v>5.7988274883446014</v>
      </c>
      <c r="G14" s="89">
        <f>E14-C14</f>
        <v>5.280556561414901</v>
      </c>
      <c r="H14" s="148">
        <f t="shared" si="0"/>
        <v>8.1344172344438022</v>
      </c>
    </row>
    <row r="15" spans="1:10" ht="16.5" x14ac:dyDescent="0.3">
      <c r="A15" s="2" t="s">
        <v>11</v>
      </c>
      <c r="B15" s="88">
        <v>0.122826337173705</v>
      </c>
      <c r="C15" s="83">
        <v>0.114158352919962</v>
      </c>
      <c r="D15" s="147">
        <v>0.11437046065457999</v>
      </c>
      <c r="E15" s="147">
        <v>0.10072486347496</v>
      </c>
      <c r="F15" s="216">
        <f>E15-B15</f>
        <v>-2.2101473698745003E-2</v>
      </c>
      <c r="G15" s="216">
        <f>E15-C15</f>
        <v>-1.3433489445002E-2</v>
      </c>
      <c r="H15" s="217">
        <f>E15-D15</f>
        <v>-1.3645597179619995E-2</v>
      </c>
    </row>
    <row r="16" spans="1:10" ht="16.5" x14ac:dyDescent="0.3">
      <c r="A16" s="2" t="s">
        <v>12</v>
      </c>
      <c r="B16" s="88">
        <v>0.140873645138991</v>
      </c>
      <c r="C16" s="83" t="s">
        <v>24</v>
      </c>
      <c r="D16" s="83">
        <v>0</v>
      </c>
      <c r="E16" s="83">
        <v>0</v>
      </c>
      <c r="F16" s="133">
        <f>E16-B16</f>
        <v>-0.140873645138991</v>
      </c>
      <c r="G16" s="82" t="s">
        <v>24</v>
      </c>
      <c r="H16" s="83" t="s">
        <v>24</v>
      </c>
    </row>
    <row r="17" spans="1:9" ht="30" customHeight="1" x14ac:dyDescent="0.25">
      <c r="A17" s="132" t="s">
        <v>13</v>
      </c>
      <c r="B17" s="192">
        <v>100</v>
      </c>
      <c r="C17" s="192">
        <v>100</v>
      </c>
      <c r="D17" s="192">
        <v>100</v>
      </c>
      <c r="E17" s="192">
        <v>100</v>
      </c>
      <c r="F17" s="86"/>
      <c r="G17" s="118"/>
      <c r="H17" s="149"/>
    </row>
    <row r="18" spans="1:9" ht="16.5" x14ac:dyDescent="0.3">
      <c r="A18" s="2" t="s">
        <v>1</v>
      </c>
      <c r="B18" s="87"/>
      <c r="C18" s="87"/>
      <c r="D18" s="87"/>
      <c r="E18" s="87"/>
      <c r="F18" s="87"/>
      <c r="G18" s="89"/>
      <c r="H18" s="83"/>
    </row>
    <row r="19" spans="1:9" ht="16.5" x14ac:dyDescent="0.3">
      <c r="A19" s="2" t="s">
        <v>14</v>
      </c>
      <c r="B19" s="88">
        <v>0.87389955825786803</v>
      </c>
      <c r="C19" s="83">
        <v>0.63314212807376702</v>
      </c>
      <c r="D19" s="83">
        <v>1.216960780063</v>
      </c>
      <c r="E19" s="83">
        <v>1.03566488246908</v>
      </c>
      <c r="F19" s="82">
        <f>E19-B19</f>
        <v>0.16176532421121192</v>
      </c>
      <c r="G19" s="82">
        <f>E19-C19</f>
        <v>0.40252275439531293</v>
      </c>
      <c r="H19" s="218">
        <f>E19-D19</f>
        <v>-0.18129589759392006</v>
      </c>
    </row>
    <row r="20" spans="1:9" ht="16.5" x14ac:dyDescent="0.3">
      <c r="A20" s="2" t="s">
        <v>15</v>
      </c>
      <c r="B20" s="88">
        <v>8.1075151715934499</v>
      </c>
      <c r="C20" s="83">
        <v>7.1740056441434303</v>
      </c>
      <c r="D20" s="83">
        <v>6.8883453985755798</v>
      </c>
      <c r="E20" s="83">
        <v>6.9174717972732704</v>
      </c>
      <c r="F20" s="216">
        <f>E20-B20</f>
        <v>-1.1900433743201795</v>
      </c>
      <c r="G20" s="216">
        <f>E20-C20</f>
        <v>-0.2565338468701599</v>
      </c>
      <c r="H20" s="217">
        <f t="shared" si="0"/>
        <v>2.9126398697690625E-2</v>
      </c>
    </row>
    <row r="21" spans="1:9" ht="16.5" x14ac:dyDescent="0.3">
      <c r="A21" s="2" t="s">
        <v>16</v>
      </c>
      <c r="B21" s="88">
        <v>91.018585270148705</v>
      </c>
      <c r="C21" s="83">
        <v>92.192852227782794</v>
      </c>
      <c r="D21" s="83">
        <v>91.8946938213614</v>
      </c>
      <c r="E21" s="83">
        <v>92.0468633202577</v>
      </c>
      <c r="F21" s="89">
        <f>E21-B21</f>
        <v>1.0282780501089945</v>
      </c>
      <c r="G21" s="82">
        <f>E21-C21</f>
        <v>-0.14598890752509419</v>
      </c>
      <c r="H21" s="75">
        <f t="shared" si="0"/>
        <v>0.15216949889629916</v>
      </c>
    </row>
    <row r="22" spans="1:9" ht="16.5" x14ac:dyDescent="0.3">
      <c r="A22" s="9" t="s">
        <v>17</v>
      </c>
      <c r="B22" s="192">
        <v>100</v>
      </c>
      <c r="C22" s="192">
        <v>100</v>
      </c>
      <c r="D22" s="192">
        <v>100</v>
      </c>
      <c r="E22" s="192">
        <v>100</v>
      </c>
      <c r="F22" s="86"/>
      <c r="G22" s="118"/>
      <c r="H22" s="149"/>
      <c r="I22" s="128"/>
    </row>
    <row r="23" spans="1:9" ht="16.5" x14ac:dyDescent="0.3">
      <c r="A23" s="2" t="s">
        <v>1</v>
      </c>
      <c r="B23" s="87"/>
      <c r="C23" s="87"/>
      <c r="D23" s="87"/>
      <c r="E23" s="87"/>
      <c r="F23" s="87"/>
      <c r="G23" s="89"/>
      <c r="H23" s="83"/>
    </row>
    <row r="24" spans="1:9" ht="16.5" x14ac:dyDescent="0.3">
      <c r="A24" s="2" t="s">
        <v>18</v>
      </c>
      <c r="B24" s="88">
        <v>15.0916197010167</v>
      </c>
      <c r="C24" s="83">
        <v>16.330504649065599</v>
      </c>
      <c r="D24" s="83">
        <v>19.593935065352699</v>
      </c>
      <c r="E24" s="83">
        <v>18.011863033218798</v>
      </c>
      <c r="F24" s="87">
        <f>E24-B24</f>
        <v>2.920243332202098</v>
      </c>
      <c r="G24" s="89">
        <f>E24-C24</f>
        <v>1.6813583841531994</v>
      </c>
      <c r="H24" s="151">
        <f>E24-D24</f>
        <v>-1.582072032133901</v>
      </c>
    </row>
    <row r="25" spans="1:9" ht="16.5" x14ac:dyDescent="0.3">
      <c r="A25" s="2" t="s">
        <v>19</v>
      </c>
      <c r="B25" s="88">
        <v>84.908380298983303</v>
      </c>
      <c r="C25" s="83">
        <v>83.669495350934397</v>
      </c>
      <c r="D25" s="83">
        <v>80.406064934647304</v>
      </c>
      <c r="E25" s="83">
        <v>81.988136966781198</v>
      </c>
      <c r="F25" s="89">
        <f>E25-B25</f>
        <v>-2.9202433322021051</v>
      </c>
      <c r="G25" s="89">
        <f>E25-C25</f>
        <v>-1.6813583841531994</v>
      </c>
      <c r="H25" s="75">
        <f>E25-D25</f>
        <v>1.5820720321338939</v>
      </c>
    </row>
    <row r="26" spans="1:9" ht="22.5" customHeight="1" x14ac:dyDescent="0.25">
      <c r="A26" s="223" t="s">
        <v>80</v>
      </c>
      <c r="B26" s="223"/>
      <c r="C26" s="223"/>
      <c r="D26" s="223"/>
      <c r="E26" s="223"/>
      <c r="F26" s="223"/>
      <c r="G26" s="223"/>
      <c r="H26" s="223"/>
    </row>
  </sheetData>
  <mergeCells count="2">
    <mergeCell ref="A2:H2"/>
    <mergeCell ref="A26:H26"/>
  </mergeCells>
  <pageMargins left="0.2" right="0.2" top="0.2" bottom="0.22" header="0.21" footer="0.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showRowColHeaders="0" showRuler="0" view="pageLayout" zoomScale="136" zoomScalePageLayoutView="136" workbookViewId="0">
      <selection activeCell="B11" sqref="B11"/>
    </sheetView>
  </sheetViews>
  <sheetFormatPr defaultRowHeight="15" x14ac:dyDescent="0.25"/>
  <cols>
    <col min="1" max="1" width="62.5703125" customWidth="1"/>
    <col min="2" max="2" width="11.42578125" customWidth="1"/>
    <col min="3" max="4" width="10.42578125" customWidth="1"/>
    <col min="5" max="5" width="11.140625" customWidth="1"/>
    <col min="6" max="7" width="12" customWidth="1"/>
  </cols>
  <sheetData>
    <row r="1" spans="1:8" ht="17.25" customHeight="1" x14ac:dyDescent="0.3">
      <c r="A1" s="191" t="s">
        <v>62</v>
      </c>
      <c r="B1" s="191"/>
      <c r="C1" s="191"/>
      <c r="D1" s="191"/>
      <c r="E1" s="191"/>
      <c r="F1" s="191"/>
      <c r="G1" s="191"/>
    </row>
    <row r="2" spans="1:8" ht="17.25" customHeight="1" x14ac:dyDescent="0.25">
      <c r="A2" s="244" t="s">
        <v>116</v>
      </c>
      <c r="B2" s="244"/>
      <c r="C2" s="244"/>
      <c r="D2" s="244"/>
      <c r="E2" s="244"/>
      <c r="F2" s="244"/>
      <c r="G2" s="244"/>
      <c r="H2" s="244"/>
    </row>
    <row r="3" spans="1:8" ht="17.25" customHeight="1" x14ac:dyDescent="0.25">
      <c r="A3" s="125" t="s">
        <v>132</v>
      </c>
      <c r="B3" s="125"/>
      <c r="C3" s="125"/>
      <c r="D3" s="125"/>
      <c r="E3" s="125"/>
      <c r="F3" s="125"/>
      <c r="G3" s="125"/>
    </row>
    <row r="4" spans="1:8" ht="20.25" customHeight="1" x14ac:dyDescent="0.3">
      <c r="A4" s="7" t="s">
        <v>34</v>
      </c>
      <c r="B4" s="7"/>
      <c r="C4" s="7"/>
      <c r="D4" s="7"/>
      <c r="E4" s="7"/>
      <c r="F4" s="3"/>
      <c r="G4" s="3"/>
    </row>
    <row r="5" spans="1:8" ht="173.25" customHeight="1" x14ac:dyDescent="0.3">
      <c r="A5" s="1"/>
      <c r="B5" s="130" t="s">
        <v>120</v>
      </c>
      <c r="C5" s="130" t="s">
        <v>133</v>
      </c>
      <c r="D5" s="130" t="s">
        <v>115</v>
      </c>
      <c r="E5" s="130" t="s">
        <v>127</v>
      </c>
      <c r="F5" s="5" t="s">
        <v>128</v>
      </c>
      <c r="G5" s="5" t="s">
        <v>134</v>
      </c>
      <c r="H5" s="5" t="s">
        <v>130</v>
      </c>
    </row>
    <row r="6" spans="1:8" ht="42.75" customHeight="1" x14ac:dyDescent="0.25">
      <c r="A6" s="10" t="s">
        <v>20</v>
      </c>
      <c r="B6" s="106">
        <v>5.0599999999999996</v>
      </c>
      <c r="C6" s="107">
        <v>4.8</v>
      </c>
      <c r="D6" s="107">
        <v>4.28</v>
      </c>
      <c r="E6" s="107">
        <v>4.24</v>
      </c>
      <c r="F6" s="107">
        <f>E6-B6</f>
        <v>-0.8199999999999994</v>
      </c>
      <c r="G6" s="107">
        <f>E6-C6</f>
        <v>-0.55999999999999961</v>
      </c>
      <c r="H6" s="107">
        <f>E6-D6</f>
        <v>-4.0000000000000036E-2</v>
      </c>
    </row>
    <row r="7" spans="1:8" ht="34.5" customHeight="1" x14ac:dyDescent="0.25">
      <c r="A7" s="4" t="s">
        <v>49</v>
      </c>
      <c r="B7" s="108">
        <v>2.46</v>
      </c>
      <c r="C7" s="90">
        <v>2.2400000000000002</v>
      </c>
      <c r="D7" s="90">
        <v>1.54</v>
      </c>
      <c r="E7" s="90">
        <v>1.53</v>
      </c>
      <c r="F7" s="109">
        <f>E7-B7</f>
        <v>-0.92999999999999994</v>
      </c>
      <c r="G7" s="90">
        <f t="shared" ref="G7:G11" si="0">E7-C7</f>
        <v>-0.71000000000000019</v>
      </c>
      <c r="H7" s="151">
        <f t="shared" ref="H7" si="1">E7-D7</f>
        <v>-1.0000000000000009E-2</v>
      </c>
    </row>
    <row r="8" spans="1:8" ht="34.5" customHeight="1" x14ac:dyDescent="0.25">
      <c r="A8" s="4" t="s">
        <v>21</v>
      </c>
      <c r="B8" s="90" t="s">
        <v>24</v>
      </c>
      <c r="C8" s="90" t="s">
        <v>24</v>
      </c>
      <c r="D8" s="90" t="s">
        <v>24</v>
      </c>
      <c r="E8" s="90" t="s">
        <v>24</v>
      </c>
      <c r="F8" s="90" t="s">
        <v>24</v>
      </c>
      <c r="G8" s="90" t="s">
        <v>24</v>
      </c>
      <c r="H8" s="148" t="s">
        <v>24</v>
      </c>
    </row>
    <row r="9" spans="1:8" ht="35.25" customHeight="1" x14ac:dyDescent="0.25">
      <c r="A9" s="4" t="s">
        <v>22</v>
      </c>
      <c r="B9" s="110">
        <v>12.14</v>
      </c>
      <c r="C9" s="90">
        <v>11.56</v>
      </c>
      <c r="D9" s="90">
        <v>10.39</v>
      </c>
      <c r="E9" s="90">
        <v>10.220000000000001</v>
      </c>
      <c r="F9" s="109">
        <f>E9-B9</f>
        <v>-1.92</v>
      </c>
      <c r="G9" s="90">
        <f>E9-C9</f>
        <v>-1.3399999999999999</v>
      </c>
      <c r="H9" s="151">
        <f>E9-D9</f>
        <v>-0.16999999999999993</v>
      </c>
    </row>
    <row r="10" spans="1:8" ht="35.25" customHeight="1" x14ac:dyDescent="0.25">
      <c r="A10" s="4" t="s">
        <v>23</v>
      </c>
      <c r="B10" s="150">
        <v>6.87</v>
      </c>
      <c r="C10" s="151">
        <v>5.89</v>
      </c>
      <c r="D10" s="151">
        <v>5.85</v>
      </c>
      <c r="E10" s="151">
        <v>5</v>
      </c>
      <c r="F10" s="109">
        <f>E10-B10</f>
        <v>-1.87</v>
      </c>
      <c r="G10" s="90">
        <f t="shared" si="0"/>
        <v>-0.88999999999999968</v>
      </c>
      <c r="H10" s="151">
        <f>E10-D10</f>
        <v>-0.84999999999999964</v>
      </c>
    </row>
    <row r="11" spans="1:8" ht="35.25" customHeight="1" x14ac:dyDescent="0.25">
      <c r="A11" s="4" t="s">
        <v>60</v>
      </c>
      <c r="B11" s="108">
        <v>1</v>
      </c>
      <c r="C11" s="90">
        <v>1</v>
      </c>
      <c r="D11" s="90">
        <v>1</v>
      </c>
      <c r="E11" s="90">
        <v>1</v>
      </c>
      <c r="F11" s="109">
        <f>E11-B11</f>
        <v>0</v>
      </c>
      <c r="G11" s="90">
        <f t="shared" si="0"/>
        <v>0</v>
      </c>
      <c r="H11" s="148">
        <f>E11-D11</f>
        <v>0</v>
      </c>
    </row>
    <row r="12" spans="1:8" ht="33" customHeight="1" x14ac:dyDescent="0.25">
      <c r="A12" s="4" t="s">
        <v>61</v>
      </c>
      <c r="B12" s="90" t="s">
        <v>24</v>
      </c>
      <c r="C12" s="90" t="s">
        <v>24</v>
      </c>
      <c r="D12" s="90" t="s">
        <v>24</v>
      </c>
      <c r="E12" s="90" t="s">
        <v>24</v>
      </c>
      <c r="F12" s="90" t="s">
        <v>24</v>
      </c>
      <c r="G12" s="90" t="s">
        <v>24</v>
      </c>
      <c r="H12" s="148" t="s">
        <v>24</v>
      </c>
    </row>
    <row r="14" spans="1:8" ht="29.25" customHeight="1" x14ac:dyDescent="0.25">
      <c r="A14" s="243" t="s">
        <v>80</v>
      </c>
      <c r="B14" s="243"/>
      <c r="C14" s="243"/>
      <c r="D14" s="243"/>
      <c r="E14" s="243"/>
      <c r="F14" s="243"/>
      <c r="G14" s="243"/>
      <c r="H14" s="243"/>
    </row>
  </sheetData>
  <mergeCells count="2">
    <mergeCell ref="A14:H14"/>
    <mergeCell ref="A2:H2"/>
  </mergeCells>
  <pageMargins left="0.2" right="5.2083333333333336E-2" top="0.23" bottom="0.27" header="0.2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showGridLines="0" showRuler="0" topLeftCell="A2" zoomScaleNormal="100" zoomScaleSheetLayoutView="95" zoomScalePageLayoutView="66" workbookViewId="0">
      <selection activeCell="N9" sqref="N9"/>
    </sheetView>
  </sheetViews>
  <sheetFormatPr defaultRowHeight="15" x14ac:dyDescent="0.25"/>
  <cols>
    <col min="1" max="1" width="37.42578125" customWidth="1"/>
    <col min="2" max="2" width="13.85546875" customWidth="1"/>
    <col min="3" max="5" width="12.7109375" customWidth="1"/>
    <col min="6" max="6" width="11.7109375" customWidth="1"/>
    <col min="7" max="7" width="12" customWidth="1"/>
    <col min="8" max="8" width="12.140625" customWidth="1"/>
    <col min="9" max="9" width="11.42578125" customWidth="1"/>
    <col min="14" max="14" width="10.5703125" bestFit="1" customWidth="1"/>
  </cols>
  <sheetData>
    <row r="1" spans="1:14" hidden="1" x14ac:dyDescent="0.25"/>
    <row r="2" spans="1:14" ht="19.5" customHeight="1" x14ac:dyDescent="0.25">
      <c r="A2" s="246"/>
      <c r="B2" s="246"/>
      <c r="C2" s="246"/>
      <c r="D2" s="246"/>
      <c r="E2" s="246"/>
      <c r="F2" s="246"/>
      <c r="G2" s="246"/>
      <c r="H2" s="246"/>
    </row>
    <row r="3" spans="1:14" ht="42" customHeight="1" x14ac:dyDescent="0.25">
      <c r="A3" s="245" t="s">
        <v>135</v>
      </c>
      <c r="B3" s="245"/>
      <c r="C3" s="245"/>
      <c r="D3" s="245"/>
      <c r="E3" s="245"/>
      <c r="F3" s="245"/>
      <c r="G3" s="245"/>
      <c r="H3" s="245"/>
      <c r="I3" s="245"/>
    </row>
    <row r="4" spans="1:14" ht="7.5" customHeight="1" x14ac:dyDescent="0.25">
      <c r="A4" s="245"/>
      <c r="B4" s="245"/>
      <c r="C4" s="245"/>
      <c r="D4" s="245"/>
      <c r="E4" s="245"/>
      <c r="F4" s="245"/>
      <c r="G4" s="245"/>
      <c r="H4" s="245"/>
    </row>
    <row r="5" spans="1:14" ht="16.5" x14ac:dyDescent="0.25">
      <c r="A5" s="12"/>
      <c r="B5" s="12"/>
      <c r="C5" s="12"/>
      <c r="D5" s="12"/>
      <c r="E5" s="12"/>
      <c r="F5" s="12"/>
      <c r="G5" s="12"/>
      <c r="H5" s="12"/>
    </row>
    <row r="6" spans="1:14" ht="4.5" customHeight="1" x14ac:dyDescent="0.25"/>
    <row r="7" spans="1:14" ht="181.5" customHeight="1" x14ac:dyDescent="0.25">
      <c r="A7" s="5"/>
      <c r="B7" s="5" t="s">
        <v>136</v>
      </c>
      <c r="C7" s="5" t="s">
        <v>137</v>
      </c>
      <c r="D7" s="5" t="s">
        <v>118</v>
      </c>
      <c r="E7" s="5" t="s">
        <v>138</v>
      </c>
      <c r="F7" s="5" t="s">
        <v>139</v>
      </c>
      <c r="G7" s="5" t="s">
        <v>140</v>
      </c>
      <c r="H7" s="5" t="s">
        <v>141</v>
      </c>
      <c r="I7" s="5" t="s">
        <v>142</v>
      </c>
    </row>
    <row r="8" spans="1:14" ht="38.25" customHeight="1" x14ac:dyDescent="0.25">
      <c r="A8" s="14" t="s">
        <v>35</v>
      </c>
      <c r="B8" s="111">
        <v>18.29</v>
      </c>
      <c r="C8" s="115">
        <v>19.489999999999998</v>
      </c>
      <c r="D8" s="52">
        <v>7.0841417599999996</v>
      </c>
      <c r="E8" s="52">
        <v>4.3100373400000001</v>
      </c>
      <c r="F8" s="52">
        <v>15.36795352</v>
      </c>
      <c r="G8" s="52">
        <f>F8/B8*100</f>
        <v>84.023802733734286</v>
      </c>
      <c r="H8" s="52">
        <f>F8/C8*100</f>
        <v>78.850454181631619</v>
      </c>
      <c r="I8" s="52">
        <f>E8*100/D8</f>
        <v>60.840642183874088</v>
      </c>
      <c r="J8" s="127"/>
      <c r="K8" s="127"/>
      <c r="L8" s="127"/>
      <c r="N8" s="59"/>
    </row>
    <row r="9" spans="1:14" ht="36.75" customHeight="1" x14ac:dyDescent="0.25">
      <c r="A9" s="14" t="s">
        <v>36</v>
      </c>
      <c r="B9" s="111">
        <v>39.25</v>
      </c>
      <c r="C9" s="215">
        <v>53.28</v>
      </c>
      <c r="D9" s="52">
        <v>21.890776429999999</v>
      </c>
      <c r="E9" s="52">
        <v>16.945728519999999</v>
      </c>
      <c r="F9" s="52">
        <v>55.390262229999998</v>
      </c>
      <c r="G9" s="52">
        <f>F9/B9*100</f>
        <v>141.12168721019108</v>
      </c>
      <c r="H9" s="52">
        <f>F9/C9*100</f>
        <v>103.96070238363362</v>
      </c>
      <c r="I9" s="52">
        <f t="shared" ref="I9:I10" si="0">E9*100/D9</f>
        <v>77.410358532449735</v>
      </c>
      <c r="J9" s="127"/>
      <c r="K9" s="128"/>
      <c r="L9" s="127"/>
    </row>
    <row r="10" spans="1:14" ht="42" customHeight="1" x14ac:dyDescent="0.25">
      <c r="A10" s="14" t="s">
        <v>37</v>
      </c>
      <c r="B10" s="111">
        <v>20.72</v>
      </c>
      <c r="C10" s="215">
        <v>19.03</v>
      </c>
      <c r="D10" s="52">
        <v>8.2959878339999999</v>
      </c>
      <c r="E10" s="52">
        <v>6.3775744400000001</v>
      </c>
      <c r="F10" s="52">
        <v>15.757757225000001</v>
      </c>
      <c r="G10" s="52">
        <f>F10/B10*100</f>
        <v>76.050951858108121</v>
      </c>
      <c r="H10" s="52">
        <f>F10/C10*100</f>
        <v>82.804819889647916</v>
      </c>
      <c r="I10" s="52">
        <f t="shared" si="0"/>
        <v>76.875407336813595</v>
      </c>
      <c r="J10" s="127"/>
      <c r="K10" s="127"/>
      <c r="L10" s="127"/>
    </row>
    <row r="12" spans="1:14" ht="39.75" customHeight="1" x14ac:dyDescent="0.25">
      <c r="A12" s="247" t="s">
        <v>80</v>
      </c>
      <c r="B12" s="247"/>
      <c r="C12" s="247"/>
      <c r="D12" s="247"/>
      <c r="E12" s="247"/>
      <c r="F12" s="247"/>
      <c r="G12" s="247"/>
      <c r="H12" s="247"/>
      <c r="I12" s="247"/>
    </row>
    <row r="14" spans="1:14" x14ac:dyDescent="0.25">
      <c r="F14" s="127"/>
    </row>
    <row r="15" spans="1:14" x14ac:dyDescent="0.25">
      <c r="H15" s="127"/>
    </row>
    <row r="16" spans="1:14" x14ac:dyDescent="0.25">
      <c r="H16" s="128"/>
    </row>
    <row r="17" spans="8:8" x14ac:dyDescent="0.25">
      <c r="H17" s="127"/>
    </row>
  </sheetData>
  <mergeCells count="4">
    <mergeCell ref="A4:H4"/>
    <mergeCell ref="A2:H2"/>
    <mergeCell ref="A3:I3"/>
    <mergeCell ref="A12:I12"/>
  </mergeCells>
  <pageMargins left="0.22" right="2.0833333333333332E-2" top="0.3" bottom="0.28000000000000003" header="0.3" footer="0.3"/>
  <pageSetup paperSize="9" orientation="landscape" r:id="rId1"/>
  <headerFooter>
    <oddHeader>&amp;C&amp;"GHEA Grapalat,Bold"ՏԵՂԵԿԱՆՔ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showRuler="0" showWhiteSpace="0" view="pageLayout" workbookViewId="0">
      <selection activeCell="H8" sqref="H8"/>
    </sheetView>
  </sheetViews>
  <sheetFormatPr defaultRowHeight="15" x14ac:dyDescent="0.25"/>
  <cols>
    <col min="1" max="1" width="60" customWidth="1"/>
    <col min="2" max="2" width="16.28515625" customWidth="1"/>
    <col min="3" max="4" width="16.140625" customWidth="1"/>
    <col min="5" max="5" width="18.5703125" customWidth="1"/>
  </cols>
  <sheetData>
    <row r="2" spans="1:10" ht="16.5" x14ac:dyDescent="0.3">
      <c r="A2" s="249" t="s">
        <v>58</v>
      </c>
      <c r="B2" s="249"/>
      <c r="C2" s="249"/>
      <c r="D2" s="249"/>
      <c r="E2" s="249"/>
    </row>
    <row r="3" spans="1:10" ht="35.25" customHeight="1" x14ac:dyDescent="0.25">
      <c r="A3" s="248" t="s">
        <v>143</v>
      </c>
      <c r="B3" s="248"/>
      <c r="C3" s="248"/>
      <c r="D3" s="248"/>
      <c r="E3" s="248"/>
    </row>
    <row r="4" spans="1:10" ht="21" customHeight="1" x14ac:dyDescent="0.3">
      <c r="A4" s="250"/>
      <c r="B4" s="250"/>
      <c r="C4" s="250"/>
      <c r="D4" s="250"/>
      <c r="E4" s="250"/>
    </row>
    <row r="6" spans="1:10" ht="124.5" customHeight="1" x14ac:dyDescent="0.3">
      <c r="A6" s="16"/>
      <c r="B6" s="134" t="s">
        <v>120</v>
      </c>
      <c r="C6" s="131" t="s">
        <v>121</v>
      </c>
      <c r="D6" s="131" t="s">
        <v>144</v>
      </c>
      <c r="E6" s="17" t="s">
        <v>117</v>
      </c>
    </row>
    <row r="7" spans="1:10" ht="21.75" customHeight="1" x14ac:dyDescent="0.25">
      <c r="A7" s="18" t="s">
        <v>51</v>
      </c>
      <c r="B7" s="92"/>
      <c r="C7" s="92"/>
      <c r="D7" s="92"/>
      <c r="E7" s="26"/>
    </row>
    <row r="8" spans="1:10" ht="38.25" customHeight="1" x14ac:dyDescent="0.25">
      <c r="A8" s="21" t="s">
        <v>111</v>
      </c>
      <c r="B8" s="97">
        <v>8.48</v>
      </c>
      <c r="C8" s="97">
        <v>8.92</v>
      </c>
      <c r="D8" s="94">
        <v>8.6999999999999993</v>
      </c>
      <c r="E8" s="93" t="s">
        <v>52</v>
      </c>
      <c r="F8" s="127"/>
      <c r="G8" s="127"/>
      <c r="H8" s="127"/>
      <c r="J8" s="127"/>
    </row>
    <row r="9" spans="1:10" ht="57" customHeight="1" x14ac:dyDescent="0.25">
      <c r="A9" s="21" t="s">
        <v>109</v>
      </c>
      <c r="B9" s="94">
        <v>12.01</v>
      </c>
      <c r="C9" s="98">
        <v>13.63</v>
      </c>
      <c r="D9" s="94">
        <v>9.24</v>
      </c>
      <c r="E9" s="93" t="s">
        <v>53</v>
      </c>
      <c r="F9" s="127"/>
      <c r="G9" s="127"/>
      <c r="H9" s="127"/>
      <c r="J9" s="127"/>
    </row>
    <row r="10" spans="1:10" ht="17.25" x14ac:dyDescent="0.25">
      <c r="A10" s="19" t="s">
        <v>54</v>
      </c>
      <c r="B10" s="51"/>
      <c r="C10" s="51"/>
      <c r="D10" s="51"/>
      <c r="E10" s="26"/>
      <c r="F10" s="127"/>
      <c r="H10" s="127"/>
      <c r="J10" s="127"/>
    </row>
    <row r="11" spans="1:10" ht="38.25" customHeight="1" x14ac:dyDescent="0.25">
      <c r="A11" s="21" t="s">
        <v>55</v>
      </c>
      <c r="B11" s="99">
        <v>84.908380298983303</v>
      </c>
      <c r="C11" s="99">
        <v>83.669495350934397</v>
      </c>
      <c r="D11" s="94">
        <v>81.988136966781198</v>
      </c>
      <c r="E11" s="93" t="s">
        <v>56</v>
      </c>
      <c r="F11" s="127"/>
      <c r="G11" s="127"/>
      <c r="H11" s="127"/>
      <c r="I11" s="127"/>
    </row>
    <row r="12" spans="1:10" ht="17.25" x14ac:dyDescent="0.25">
      <c r="A12" s="19" t="s">
        <v>57</v>
      </c>
      <c r="B12" s="51"/>
      <c r="C12" s="51"/>
      <c r="D12" s="51"/>
      <c r="E12" s="26"/>
      <c r="G12" s="127"/>
      <c r="H12" s="127"/>
    </row>
    <row r="13" spans="1:10" ht="24.75" customHeight="1" x14ac:dyDescent="0.25">
      <c r="A13" s="21" t="s">
        <v>59</v>
      </c>
      <c r="B13" s="99">
        <v>22.509149666171201</v>
      </c>
      <c r="C13" s="99">
        <v>23.106476942298698</v>
      </c>
      <c r="D13" s="95">
        <v>23.739771401497499</v>
      </c>
      <c r="E13" s="93" t="s">
        <v>113</v>
      </c>
      <c r="G13" s="127"/>
      <c r="H13" s="127"/>
    </row>
    <row r="14" spans="1:10" x14ac:dyDescent="0.25">
      <c r="B14" s="49"/>
      <c r="C14" s="49"/>
      <c r="D14" s="49"/>
    </row>
    <row r="15" spans="1:10" ht="24.75" customHeight="1" x14ac:dyDescent="0.25">
      <c r="A15" s="223" t="s">
        <v>80</v>
      </c>
      <c r="B15" s="223"/>
      <c r="C15" s="223"/>
      <c r="D15" s="223"/>
      <c r="E15" s="223"/>
      <c r="F15" s="57"/>
      <c r="G15" s="57"/>
      <c r="H15" s="57"/>
    </row>
    <row r="16" spans="1:10" x14ac:dyDescent="0.25">
      <c r="C16" s="127"/>
      <c r="D16" s="127"/>
    </row>
  </sheetData>
  <mergeCells count="4">
    <mergeCell ref="A3:E3"/>
    <mergeCell ref="A2:E2"/>
    <mergeCell ref="A15:E15"/>
    <mergeCell ref="A4:E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zoomScale="93" zoomScaleNormal="93" workbookViewId="0">
      <selection activeCell="G5" sqref="G5"/>
    </sheetView>
  </sheetViews>
  <sheetFormatPr defaultRowHeight="15" x14ac:dyDescent="0.25"/>
  <cols>
    <col min="1" max="1" width="72.7109375" customWidth="1"/>
    <col min="2" max="2" width="17" customWidth="1"/>
    <col min="3" max="4" width="17.85546875" customWidth="1"/>
    <col min="5" max="5" width="17.28515625" customWidth="1"/>
  </cols>
  <sheetData>
    <row r="1" spans="1:9" ht="17.25" x14ac:dyDescent="0.3">
      <c r="A1" s="251" t="s">
        <v>58</v>
      </c>
      <c r="B1" s="251"/>
      <c r="C1" s="251"/>
      <c r="D1" s="251"/>
      <c r="E1" s="251"/>
    </row>
    <row r="2" spans="1:9" ht="32.25" customHeight="1" x14ac:dyDescent="0.25">
      <c r="A2" s="252" t="s">
        <v>145</v>
      </c>
      <c r="B2" s="252"/>
      <c r="C2" s="252"/>
      <c r="D2" s="252"/>
      <c r="E2" s="252"/>
    </row>
    <row r="3" spans="1:9" ht="15.75" customHeight="1" x14ac:dyDescent="0.25">
      <c r="B3" s="22" t="s">
        <v>63</v>
      </c>
    </row>
    <row r="4" spans="1:9" ht="53.25" customHeight="1" x14ac:dyDescent="0.3">
      <c r="A4" s="23"/>
      <c r="B4" s="20" t="s">
        <v>147</v>
      </c>
      <c r="C4" s="20" t="s">
        <v>148</v>
      </c>
      <c r="D4" s="20" t="s">
        <v>149</v>
      </c>
      <c r="E4" s="53" t="s">
        <v>146</v>
      </c>
    </row>
    <row r="5" spans="1:9" ht="34.5" customHeight="1" x14ac:dyDescent="0.25">
      <c r="A5" s="24" t="s">
        <v>64</v>
      </c>
      <c r="B5" s="152">
        <v>19.899999999999999</v>
      </c>
      <c r="C5" s="153">
        <v>24.66</v>
      </c>
      <c r="D5" s="154">
        <v>376.23056061570298</v>
      </c>
      <c r="E5" s="155">
        <v>100</v>
      </c>
      <c r="F5" s="58"/>
      <c r="G5" s="59"/>
      <c r="H5" s="59"/>
      <c r="I5" s="59"/>
    </row>
    <row r="6" spans="1:9" ht="18" customHeight="1" x14ac:dyDescent="0.25">
      <c r="A6" s="25" t="s">
        <v>65</v>
      </c>
      <c r="B6" s="156"/>
      <c r="C6" s="157"/>
      <c r="D6" s="156"/>
      <c r="E6" s="158"/>
      <c r="H6" s="59"/>
    </row>
    <row r="7" spans="1:9" ht="19.5" customHeight="1" x14ac:dyDescent="0.25">
      <c r="A7" s="27" t="s">
        <v>66</v>
      </c>
      <c r="B7" s="189">
        <v>28.92</v>
      </c>
      <c r="C7" s="152">
        <v>40.85</v>
      </c>
      <c r="D7" s="159">
        <v>18.496695978200002</v>
      </c>
      <c r="E7" s="170">
        <v>4.91631938349986</v>
      </c>
    </row>
    <row r="8" spans="1:9" ht="16.5" customHeight="1" x14ac:dyDescent="0.25">
      <c r="A8" s="25" t="s">
        <v>65</v>
      </c>
      <c r="B8" s="156"/>
      <c r="C8" s="157"/>
      <c r="D8" s="156"/>
      <c r="E8" s="160"/>
    </row>
    <row r="9" spans="1:9" ht="34.5" x14ac:dyDescent="0.25">
      <c r="A9" s="28" t="s">
        <v>67</v>
      </c>
      <c r="B9" s="161">
        <v>28.92</v>
      </c>
      <c r="C9" s="162">
        <v>40.85</v>
      </c>
      <c r="D9" s="163">
        <v>18.496695978200002</v>
      </c>
      <c r="E9" s="164"/>
      <c r="H9" s="59"/>
    </row>
    <row r="10" spans="1:9" ht="17.25" x14ac:dyDescent="0.25">
      <c r="A10" s="25" t="s">
        <v>68</v>
      </c>
      <c r="B10" s="156"/>
      <c r="C10" s="157"/>
      <c r="D10" s="156"/>
      <c r="E10" s="156"/>
    </row>
    <row r="11" spans="1:9" ht="17.25" x14ac:dyDescent="0.25">
      <c r="A11" s="29" t="s">
        <v>69</v>
      </c>
      <c r="B11" s="161">
        <v>41.98</v>
      </c>
      <c r="C11" s="165">
        <v>59.75</v>
      </c>
      <c r="D11" s="163">
        <v>69.3056756597</v>
      </c>
      <c r="E11" s="164"/>
    </row>
    <row r="12" spans="1:9" ht="17.25" x14ac:dyDescent="0.25">
      <c r="A12" s="29" t="s">
        <v>70</v>
      </c>
      <c r="B12" s="201">
        <v>-13.06</v>
      </c>
      <c r="C12" s="211">
        <v>-18.899999999999999</v>
      </c>
      <c r="D12" s="220">
        <v>-50.808979681500006</v>
      </c>
      <c r="E12" s="164"/>
    </row>
    <row r="13" spans="1:9" ht="17.25" x14ac:dyDescent="0.25">
      <c r="A13" s="30" t="s">
        <v>71</v>
      </c>
      <c r="B13" s="166"/>
      <c r="C13" s="206"/>
      <c r="D13" s="160"/>
      <c r="E13" s="158"/>
      <c r="I13" s="59"/>
    </row>
    <row r="14" spans="1:9" ht="17.25" x14ac:dyDescent="0.25">
      <c r="A14" s="27" t="s">
        <v>72</v>
      </c>
      <c r="B14" s="219">
        <v>-9.02</v>
      </c>
      <c r="C14" s="190">
        <v>-16.190000000000001</v>
      </c>
      <c r="D14" s="202">
        <v>357.73386463750302</v>
      </c>
      <c r="E14" s="202">
        <v>95.083680616500104</v>
      </c>
    </row>
    <row r="15" spans="1:9" ht="17.25" x14ac:dyDescent="0.25">
      <c r="A15" s="25" t="s">
        <v>65</v>
      </c>
      <c r="B15" s="157"/>
      <c r="C15" s="207"/>
      <c r="D15" s="156"/>
      <c r="E15" s="158"/>
    </row>
    <row r="16" spans="1:9" ht="17.25" x14ac:dyDescent="0.25">
      <c r="A16" s="28" t="s">
        <v>73</v>
      </c>
      <c r="B16" s="206">
        <v>-9.02</v>
      </c>
      <c r="C16" s="212">
        <v>-16.190000000000001</v>
      </c>
      <c r="D16" s="221">
        <v>-20.959346762496999</v>
      </c>
      <c r="E16" s="164"/>
    </row>
    <row r="17" spans="1:7" ht="17.25" x14ac:dyDescent="0.25">
      <c r="A17" s="25" t="s">
        <v>68</v>
      </c>
      <c r="B17" s="157"/>
      <c r="C17" s="207"/>
      <c r="D17" s="157"/>
      <c r="E17" s="158"/>
    </row>
    <row r="18" spans="1:7" ht="17.25" x14ac:dyDescent="0.25">
      <c r="A18" s="29" t="s">
        <v>74</v>
      </c>
      <c r="B18" s="165">
        <v>10.08</v>
      </c>
      <c r="C18" s="208">
        <v>9.17</v>
      </c>
      <c r="D18" s="168">
        <v>8.2629822279030005</v>
      </c>
      <c r="E18" s="164"/>
    </row>
    <row r="19" spans="1:7" ht="17.25" x14ac:dyDescent="0.25">
      <c r="A19" s="25" t="s">
        <v>65</v>
      </c>
      <c r="B19" s="157"/>
      <c r="C19" s="207"/>
      <c r="D19" s="167"/>
      <c r="E19" s="158"/>
      <c r="G19" s="194"/>
    </row>
    <row r="20" spans="1:7" ht="17.25" x14ac:dyDescent="0.25">
      <c r="A20" s="31" t="s">
        <v>75</v>
      </c>
      <c r="B20" s="165">
        <v>10.08</v>
      </c>
      <c r="C20" s="208">
        <v>9.17</v>
      </c>
      <c r="D20" s="163">
        <v>8.2629822279030005</v>
      </c>
      <c r="E20" s="164"/>
    </row>
    <row r="21" spans="1:7" ht="17.25" x14ac:dyDescent="0.25">
      <c r="A21" s="31" t="s">
        <v>76</v>
      </c>
      <c r="B21" s="157" t="s">
        <v>24</v>
      </c>
      <c r="C21" s="209" t="s">
        <v>24</v>
      </c>
      <c r="D21" s="169" t="s">
        <v>24</v>
      </c>
      <c r="E21" s="158"/>
    </row>
    <row r="22" spans="1:7" ht="17.25" x14ac:dyDescent="0.25">
      <c r="A22" s="29" t="s">
        <v>77</v>
      </c>
      <c r="B22" s="201">
        <v>-19.100000000000001</v>
      </c>
      <c r="C22" s="222">
        <v>-25.36</v>
      </c>
      <c r="D22" s="220">
        <v>-29.222328990400001</v>
      </c>
      <c r="E22" s="164"/>
    </row>
    <row r="23" spans="1:7" ht="34.5" x14ac:dyDescent="0.25">
      <c r="A23" s="28" t="s">
        <v>78</v>
      </c>
      <c r="B23" s="169" t="s">
        <v>24</v>
      </c>
      <c r="C23" s="169" t="s">
        <v>24</v>
      </c>
      <c r="D23" s="200">
        <v>378.6932114</v>
      </c>
      <c r="E23" s="164"/>
    </row>
    <row r="24" spans="1:7" ht="16.5" customHeight="1" x14ac:dyDescent="0.25">
      <c r="A24" s="25" t="s">
        <v>68</v>
      </c>
      <c r="B24" s="157"/>
      <c r="C24" s="157"/>
      <c r="D24" s="195"/>
      <c r="E24" s="156"/>
    </row>
    <row r="25" spans="1:7" ht="17.25" x14ac:dyDescent="0.25">
      <c r="A25" s="29" t="s">
        <v>69</v>
      </c>
      <c r="B25" s="169" t="s">
        <v>24</v>
      </c>
      <c r="C25" s="169" t="s">
        <v>24</v>
      </c>
      <c r="D25" s="196">
        <v>378.6932114</v>
      </c>
      <c r="E25" s="164"/>
    </row>
    <row r="26" spans="1:7" ht="17.25" x14ac:dyDescent="0.25">
      <c r="A26" s="32" t="s">
        <v>70</v>
      </c>
      <c r="B26" s="158" t="s">
        <v>24</v>
      </c>
      <c r="C26" s="197" t="s">
        <v>24</v>
      </c>
      <c r="D26" s="198" t="s">
        <v>24</v>
      </c>
      <c r="E26" s="164"/>
    </row>
    <row r="27" spans="1:7" x14ac:dyDescent="0.25">
      <c r="A27" s="33" t="s">
        <v>79</v>
      </c>
    </row>
    <row r="28" spans="1:7" ht="33" customHeight="1" x14ac:dyDescent="0.25">
      <c r="A28" s="247" t="s">
        <v>80</v>
      </c>
      <c r="B28" s="247"/>
      <c r="C28" s="247"/>
      <c r="D28" s="247"/>
      <c r="E28" s="247"/>
    </row>
  </sheetData>
  <mergeCells count="3">
    <mergeCell ref="A1:E1"/>
    <mergeCell ref="A2:E2"/>
    <mergeCell ref="A28:E28"/>
  </mergeCells>
  <pageMargins left="0.2" right="0.23" top="0.31" bottom="0.27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activeCell="H7" sqref="H7"/>
    </sheetView>
  </sheetViews>
  <sheetFormatPr defaultRowHeight="15" x14ac:dyDescent="0.25"/>
  <cols>
    <col min="1" max="1" width="61" customWidth="1"/>
    <col min="2" max="2" width="15.85546875" customWidth="1"/>
    <col min="3" max="3" width="15.5703125" customWidth="1"/>
    <col min="4" max="4" width="15" customWidth="1"/>
    <col min="5" max="5" width="15.7109375" customWidth="1"/>
  </cols>
  <sheetData>
    <row r="1" spans="1:8" ht="16.5" x14ac:dyDescent="0.25">
      <c r="A1" s="245" t="s">
        <v>58</v>
      </c>
      <c r="B1" s="245"/>
      <c r="C1" s="245"/>
      <c r="D1" s="245"/>
      <c r="E1" s="245"/>
    </row>
    <row r="2" spans="1:8" ht="36.75" customHeight="1" x14ac:dyDescent="0.25">
      <c r="A2" s="252" t="s">
        <v>150</v>
      </c>
      <c r="B2" s="252"/>
      <c r="C2" s="252"/>
      <c r="D2" s="252"/>
      <c r="E2" s="252"/>
    </row>
    <row r="3" spans="1:8" x14ac:dyDescent="0.25">
      <c r="C3" s="22" t="s">
        <v>63</v>
      </c>
      <c r="D3" s="22"/>
    </row>
    <row r="5" spans="1:8" ht="34.5" x14ac:dyDescent="0.3">
      <c r="A5" s="23"/>
      <c r="B5" s="20" t="s">
        <v>147</v>
      </c>
      <c r="C5" s="20" t="s">
        <v>148</v>
      </c>
      <c r="D5" s="20" t="s">
        <v>151</v>
      </c>
      <c r="E5" s="20" t="s">
        <v>146</v>
      </c>
      <c r="G5" s="127"/>
      <c r="H5" s="127"/>
    </row>
    <row r="6" spans="1:8" ht="17.25" x14ac:dyDescent="0.25">
      <c r="A6" s="34" t="s">
        <v>81</v>
      </c>
      <c r="B6" s="112">
        <v>35.21</v>
      </c>
      <c r="C6" s="112">
        <v>37.799999999999997</v>
      </c>
      <c r="D6" s="104">
        <v>37.291881362200002</v>
      </c>
      <c r="E6" s="104">
        <v>100</v>
      </c>
      <c r="F6" s="127"/>
      <c r="G6" s="59"/>
      <c r="H6" s="127"/>
    </row>
    <row r="7" spans="1:8" ht="17.25" x14ac:dyDescent="0.25">
      <c r="A7" s="38" t="s">
        <v>65</v>
      </c>
      <c r="B7" s="100"/>
      <c r="C7" s="102"/>
      <c r="D7" s="102"/>
      <c r="E7" s="102"/>
      <c r="G7" s="127"/>
      <c r="H7" s="127"/>
    </row>
    <row r="8" spans="1:8" ht="17.25" x14ac:dyDescent="0.25">
      <c r="A8" s="35" t="s">
        <v>82</v>
      </c>
      <c r="B8" s="214">
        <v>10.31</v>
      </c>
      <c r="C8" s="214">
        <v>13.9</v>
      </c>
      <c r="D8" s="101">
        <v>14.4700920281</v>
      </c>
      <c r="E8" s="101">
        <v>38.802258023826198</v>
      </c>
      <c r="F8" s="127"/>
      <c r="G8" s="127"/>
    </row>
    <row r="9" spans="1:8" ht="17.25" x14ac:dyDescent="0.25">
      <c r="A9" s="38" t="s">
        <v>65</v>
      </c>
      <c r="B9" s="100"/>
      <c r="C9" s="102"/>
      <c r="D9" s="102"/>
      <c r="E9" s="102"/>
      <c r="G9" s="127"/>
    </row>
    <row r="10" spans="1:8" ht="34.5" x14ac:dyDescent="0.25">
      <c r="A10" s="36" t="s">
        <v>83</v>
      </c>
      <c r="B10" s="103">
        <v>10.31</v>
      </c>
      <c r="C10" s="103">
        <v>13.9</v>
      </c>
      <c r="D10" s="102">
        <v>14.4700920281</v>
      </c>
      <c r="E10" s="101">
        <v>38.802258023826198</v>
      </c>
    </row>
    <row r="11" spans="1:8" ht="17.25" x14ac:dyDescent="0.25">
      <c r="A11" s="37" t="s">
        <v>84</v>
      </c>
      <c r="B11" s="104"/>
      <c r="C11" s="102"/>
      <c r="D11" s="102"/>
      <c r="E11" s="114"/>
    </row>
    <row r="12" spans="1:8" ht="17.25" x14ac:dyDescent="0.25">
      <c r="A12" s="35" t="s">
        <v>85</v>
      </c>
      <c r="B12" s="214">
        <v>24.9</v>
      </c>
      <c r="C12" s="214">
        <v>23.89</v>
      </c>
      <c r="D12" s="101">
        <v>22.8217893341</v>
      </c>
      <c r="E12" s="101">
        <v>61.197741976173802</v>
      </c>
    </row>
    <row r="13" spans="1:8" ht="17.25" x14ac:dyDescent="0.25">
      <c r="A13" s="38" t="s">
        <v>65</v>
      </c>
      <c r="B13" s="100"/>
      <c r="C13" s="102"/>
      <c r="D13" s="102"/>
      <c r="E13" s="102"/>
    </row>
    <row r="14" spans="1:8" ht="34.5" x14ac:dyDescent="0.25">
      <c r="A14" s="37" t="s">
        <v>86</v>
      </c>
      <c r="B14" s="103">
        <v>8.9</v>
      </c>
      <c r="C14" s="103">
        <v>9.2799999999999994</v>
      </c>
      <c r="D14" s="102">
        <v>8.0931993340999995</v>
      </c>
      <c r="E14" s="113">
        <v>21.702309024031901</v>
      </c>
    </row>
    <row r="15" spans="1:8" ht="34.5" x14ac:dyDescent="0.25">
      <c r="A15" s="37" t="s">
        <v>87</v>
      </c>
      <c r="B15" s="102">
        <v>16</v>
      </c>
      <c r="C15" s="103">
        <v>14.62</v>
      </c>
      <c r="D15" s="103">
        <v>14.728590000000001</v>
      </c>
      <c r="E15" s="103">
        <v>39.495432952141897</v>
      </c>
    </row>
    <row r="16" spans="1:8" ht="17.25" x14ac:dyDescent="0.3">
      <c r="A16" s="39" t="s">
        <v>88</v>
      </c>
      <c r="B16" s="15"/>
      <c r="C16" s="15"/>
      <c r="D16" s="15"/>
      <c r="E16" s="48"/>
    </row>
    <row r="18" spans="1:5" ht="34.5" customHeight="1" x14ac:dyDescent="0.25">
      <c r="A18" s="247" t="s">
        <v>80</v>
      </c>
      <c r="B18" s="247"/>
      <c r="C18" s="247"/>
      <c r="D18" s="247"/>
      <c r="E18" s="247"/>
    </row>
  </sheetData>
  <mergeCells count="3">
    <mergeCell ref="A1:E1"/>
    <mergeCell ref="A2:E2"/>
    <mergeCell ref="A18:E18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workbookViewId="0">
      <selection activeCell="G5" sqref="G5"/>
    </sheetView>
  </sheetViews>
  <sheetFormatPr defaultRowHeight="15" x14ac:dyDescent="0.25"/>
  <cols>
    <col min="1" max="1" width="56.5703125" customWidth="1"/>
    <col min="2" max="2" width="12.140625" customWidth="1"/>
    <col min="3" max="3" width="13.85546875" customWidth="1"/>
    <col min="4" max="4" width="13" customWidth="1"/>
    <col min="5" max="5" width="12.5703125" customWidth="1"/>
    <col min="8" max="8" width="9.42578125" bestFit="1" customWidth="1"/>
  </cols>
  <sheetData>
    <row r="1" spans="1:8" ht="17.25" x14ac:dyDescent="0.25">
      <c r="A1" s="248" t="s">
        <v>58</v>
      </c>
      <c r="B1" s="248"/>
      <c r="C1" s="248"/>
      <c r="D1" s="248"/>
    </row>
    <row r="2" spans="1:8" ht="37.5" customHeight="1" x14ac:dyDescent="0.25">
      <c r="A2" s="253" t="s">
        <v>152</v>
      </c>
      <c r="B2" s="253"/>
      <c r="C2" s="253"/>
      <c r="D2" s="253"/>
    </row>
    <row r="3" spans="1:8" ht="17.25" x14ac:dyDescent="0.3">
      <c r="A3" s="15"/>
      <c r="B3" s="15"/>
    </row>
    <row r="4" spans="1:8" ht="90" customHeight="1" x14ac:dyDescent="0.3">
      <c r="A4" s="23"/>
      <c r="B4" s="130" t="s">
        <v>126</v>
      </c>
      <c r="C4" s="5" t="s">
        <v>121</v>
      </c>
      <c r="D4" s="130" t="s">
        <v>115</v>
      </c>
      <c r="E4" s="130" t="s">
        <v>153</v>
      </c>
    </row>
    <row r="5" spans="1:8" ht="34.5" x14ac:dyDescent="0.25">
      <c r="A5" s="43" t="s">
        <v>97</v>
      </c>
      <c r="B5" s="105">
        <v>4105.5863320199996</v>
      </c>
      <c r="C5" s="105">
        <v>4247.8135283800002</v>
      </c>
      <c r="D5" s="126">
        <v>4665.1818081399997</v>
      </c>
      <c r="E5" s="204">
        <v>4552.2096696400004</v>
      </c>
      <c r="G5" s="187"/>
      <c r="H5" s="186"/>
    </row>
    <row r="6" spans="1:8" ht="17.25" x14ac:dyDescent="0.25">
      <c r="A6" s="44" t="s">
        <v>98</v>
      </c>
      <c r="B6" s="119">
        <v>100</v>
      </c>
      <c r="C6" s="120">
        <v>100</v>
      </c>
      <c r="D6" s="120">
        <v>100</v>
      </c>
      <c r="E6" s="120">
        <v>100</v>
      </c>
    </row>
    <row r="7" spans="1:8" ht="17.25" x14ac:dyDescent="0.3">
      <c r="A7" s="45" t="s">
        <v>65</v>
      </c>
      <c r="B7" s="51"/>
      <c r="C7" s="51"/>
      <c r="D7" s="20"/>
      <c r="E7" s="203"/>
      <c r="H7" s="187"/>
    </row>
    <row r="8" spans="1:8" ht="17.25" x14ac:dyDescent="0.3">
      <c r="A8" s="46" t="s">
        <v>99</v>
      </c>
      <c r="B8" s="96">
        <v>77.131916618397696</v>
      </c>
      <c r="C8" s="96">
        <v>75.445528656297199</v>
      </c>
      <c r="D8" s="26">
        <v>76.913786594537797</v>
      </c>
      <c r="E8" s="203">
        <v>77.646203566443504</v>
      </c>
      <c r="G8" s="59"/>
    </row>
    <row r="9" spans="1:8" ht="17.25" x14ac:dyDescent="0.3">
      <c r="A9" s="46" t="s">
        <v>100</v>
      </c>
      <c r="B9" s="96">
        <v>22.341132115682701</v>
      </c>
      <c r="C9" s="96">
        <v>24.091454259064001</v>
      </c>
      <c r="D9" s="26">
        <v>22.645509807070201</v>
      </c>
      <c r="E9" s="203">
        <v>21.9404066359489</v>
      </c>
      <c r="G9" s="59"/>
    </row>
    <row r="10" spans="1:8" ht="17.25" x14ac:dyDescent="0.3">
      <c r="A10" s="46" t="s">
        <v>101</v>
      </c>
      <c r="B10" s="96">
        <v>0.52695126591956398</v>
      </c>
      <c r="C10" s="96">
        <v>0.46301708463885599</v>
      </c>
      <c r="D10" s="26">
        <v>0.440703598391958</v>
      </c>
      <c r="E10" s="203">
        <v>0.413389797607635</v>
      </c>
    </row>
    <row r="11" spans="1:8" ht="17.25" x14ac:dyDescent="0.25">
      <c r="A11" s="44" t="s">
        <v>102</v>
      </c>
      <c r="B11" s="121">
        <v>100</v>
      </c>
      <c r="C11" s="121">
        <v>100</v>
      </c>
      <c r="D11" s="120">
        <v>100</v>
      </c>
      <c r="E11" s="120">
        <v>100</v>
      </c>
    </row>
    <row r="12" spans="1:8" ht="17.25" x14ac:dyDescent="0.3">
      <c r="A12" s="45" t="s">
        <v>65</v>
      </c>
      <c r="B12" s="51"/>
      <c r="C12" s="51"/>
      <c r="D12" s="20"/>
      <c r="E12" s="205"/>
    </row>
    <row r="13" spans="1:8" ht="17.25" x14ac:dyDescent="0.3">
      <c r="A13" s="47" t="s">
        <v>103</v>
      </c>
      <c r="B13" s="96">
        <v>43.174426823899601</v>
      </c>
      <c r="C13" s="96">
        <v>44.3223462259188</v>
      </c>
      <c r="D13" s="26">
        <v>40.139808570431697</v>
      </c>
      <c r="E13" s="203">
        <v>40.882906260712303</v>
      </c>
    </row>
    <row r="14" spans="1:8" ht="17.25" x14ac:dyDescent="0.3">
      <c r="A14" s="47" t="s">
        <v>104</v>
      </c>
      <c r="B14" s="96">
        <v>36.828493432168699</v>
      </c>
      <c r="C14" s="96">
        <v>32.909981410439698</v>
      </c>
      <c r="D14" s="26">
        <v>37.094807714041998</v>
      </c>
      <c r="E14" s="203">
        <v>36.959222508814101</v>
      </c>
    </row>
    <row r="15" spans="1:8" ht="17.25" x14ac:dyDescent="0.3">
      <c r="A15" s="47" t="s">
        <v>105</v>
      </c>
      <c r="B15" s="96">
        <v>13.7720586302177</v>
      </c>
      <c r="C15" s="96">
        <v>16.8898026767577</v>
      </c>
      <c r="D15" s="26">
        <v>17.3084744770523</v>
      </c>
      <c r="E15" s="203">
        <v>17.015635679655698</v>
      </c>
    </row>
    <row r="16" spans="1:8" ht="17.25" x14ac:dyDescent="0.3">
      <c r="A16" s="47" t="s">
        <v>106</v>
      </c>
      <c r="B16" s="96">
        <v>5.5346252029293099</v>
      </c>
      <c r="C16" s="96">
        <v>5.2502748882447898</v>
      </c>
      <c r="D16" s="26">
        <v>4.8780196435845102</v>
      </c>
      <c r="E16" s="203">
        <v>4.5687535545006499</v>
      </c>
    </row>
    <row r="17" spans="1:5" ht="17.25" x14ac:dyDescent="0.3">
      <c r="A17" s="47" t="s">
        <v>107</v>
      </c>
      <c r="B17" s="96">
        <v>0.12813754929400401</v>
      </c>
      <c r="C17" s="96">
        <v>0.108147604863248</v>
      </c>
      <c r="D17" s="26">
        <v>8.5829658835877898E-2</v>
      </c>
      <c r="E17" s="203">
        <v>8.7960895929397306E-2</v>
      </c>
    </row>
    <row r="18" spans="1:5" ht="17.25" x14ac:dyDescent="0.3">
      <c r="A18" s="47" t="s">
        <v>108</v>
      </c>
      <c r="B18" s="96">
        <v>0.562258361490657</v>
      </c>
      <c r="C18" s="96">
        <v>0.51944719377583004</v>
      </c>
      <c r="D18" s="26">
        <v>0.49305993605361598</v>
      </c>
      <c r="E18" s="203">
        <v>0.48552110038788898</v>
      </c>
    </row>
    <row r="20" spans="1:5" ht="28.5" customHeight="1" x14ac:dyDescent="0.25">
      <c r="A20" s="247" t="s">
        <v>80</v>
      </c>
      <c r="B20" s="247"/>
      <c r="C20" s="247"/>
      <c r="D20" s="247"/>
      <c r="E20" s="247"/>
    </row>
  </sheetData>
  <mergeCells count="3">
    <mergeCell ref="A2:D2"/>
    <mergeCell ref="A1:D1"/>
    <mergeCell ref="A20:E20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showRuler="0" showWhiteSpace="0" zoomScaleNormal="100" zoomScalePageLayoutView="82" workbookViewId="0">
      <selection activeCell="G14" sqref="G14"/>
    </sheetView>
  </sheetViews>
  <sheetFormatPr defaultRowHeight="15" x14ac:dyDescent="0.25"/>
  <cols>
    <col min="1" max="1" width="68.42578125" customWidth="1"/>
    <col min="2" max="2" width="14" customWidth="1"/>
    <col min="3" max="3" width="12.85546875" customWidth="1"/>
    <col min="4" max="4" width="12.42578125" customWidth="1"/>
    <col min="5" max="5" width="11.140625" customWidth="1"/>
  </cols>
  <sheetData>
    <row r="1" spans="1:10" ht="17.25" x14ac:dyDescent="0.25">
      <c r="A1" s="248" t="s">
        <v>58</v>
      </c>
      <c r="B1" s="248"/>
      <c r="C1" s="248"/>
      <c r="D1" s="248"/>
      <c r="E1" s="248"/>
    </row>
    <row r="2" spans="1:10" ht="36" customHeight="1" x14ac:dyDescent="0.25">
      <c r="A2" s="253" t="s">
        <v>154</v>
      </c>
      <c r="B2" s="253"/>
      <c r="C2" s="253"/>
      <c r="D2" s="253"/>
      <c r="E2" s="253"/>
    </row>
    <row r="4" spans="1:10" ht="66.75" customHeight="1" x14ac:dyDescent="0.3">
      <c r="A4" s="23"/>
      <c r="B4" s="130" t="s">
        <v>120</v>
      </c>
      <c r="C4" s="5" t="s">
        <v>121</v>
      </c>
      <c r="D4" s="130" t="s">
        <v>115</v>
      </c>
      <c r="E4" s="130" t="s">
        <v>122</v>
      </c>
    </row>
    <row r="5" spans="1:10" ht="24.75" customHeight="1" x14ac:dyDescent="0.25">
      <c r="A5" s="41" t="s">
        <v>89</v>
      </c>
      <c r="B5" s="179">
        <v>615.92960500000004</v>
      </c>
      <c r="C5" s="179">
        <v>718.22850000000005</v>
      </c>
      <c r="D5" s="180">
        <v>958.83393599999999</v>
      </c>
      <c r="E5" s="171">
        <v>980.25596700000006</v>
      </c>
      <c r="F5" s="127"/>
      <c r="G5" s="59"/>
      <c r="H5" s="59"/>
    </row>
    <row r="6" spans="1:10" ht="21.75" customHeight="1" x14ac:dyDescent="0.25">
      <c r="A6" s="42" t="s">
        <v>90</v>
      </c>
      <c r="B6" s="172">
        <v>100</v>
      </c>
      <c r="C6" s="172">
        <v>100</v>
      </c>
      <c r="D6" s="172">
        <v>100</v>
      </c>
      <c r="E6" s="172">
        <v>100</v>
      </c>
      <c r="H6" s="188"/>
      <c r="I6" s="59"/>
    </row>
    <row r="7" spans="1:10" ht="17.25" x14ac:dyDescent="0.25">
      <c r="A7" s="42" t="s">
        <v>65</v>
      </c>
      <c r="B7" s="173"/>
      <c r="C7" s="173"/>
      <c r="D7" s="157"/>
      <c r="E7" s="181"/>
    </row>
    <row r="8" spans="1:10" ht="17.25" x14ac:dyDescent="0.25">
      <c r="A8" s="40" t="s">
        <v>91</v>
      </c>
      <c r="B8" s="174">
        <v>4.2889966297366104</v>
      </c>
      <c r="C8" s="175">
        <v>2.9433531250848399</v>
      </c>
      <c r="D8" s="63">
        <v>4.95277641070059</v>
      </c>
      <c r="E8" s="138">
        <v>4.5435989679622102</v>
      </c>
      <c r="J8" s="59"/>
    </row>
    <row r="9" spans="1:10" ht="17.25" x14ac:dyDescent="0.25">
      <c r="A9" s="40" t="s">
        <v>92</v>
      </c>
      <c r="B9" s="174">
        <v>40.049815108335302</v>
      </c>
      <c r="C9" s="175">
        <v>33.101338919299401</v>
      </c>
      <c r="D9" s="63">
        <v>27.637397890347501</v>
      </c>
      <c r="E9" s="138">
        <v>30.042841861119701</v>
      </c>
      <c r="G9" s="188"/>
    </row>
    <row r="10" spans="1:10" ht="17.25" x14ac:dyDescent="0.25">
      <c r="A10" s="40" t="s">
        <v>93</v>
      </c>
      <c r="B10" s="174">
        <v>54.683567937930199</v>
      </c>
      <c r="C10" s="174">
        <v>63.051541118181703</v>
      </c>
      <c r="D10" s="63">
        <v>66.830207916212103</v>
      </c>
      <c r="E10" s="138">
        <v>64.875793405907402</v>
      </c>
    </row>
    <row r="11" spans="1:10" ht="17.25" x14ac:dyDescent="0.25">
      <c r="A11" s="40" t="s">
        <v>94</v>
      </c>
      <c r="B11" s="174">
        <v>0.977620323997902</v>
      </c>
      <c r="C11" s="174">
        <v>0.90376683743404795</v>
      </c>
      <c r="D11" s="63">
        <v>0.57961778273980502</v>
      </c>
      <c r="E11" s="138">
        <v>0.53776576501064</v>
      </c>
    </row>
    <row r="12" spans="1:10" ht="36" customHeight="1" x14ac:dyDescent="0.25">
      <c r="A12" s="42" t="s">
        <v>95</v>
      </c>
      <c r="B12" s="176">
        <v>12.1420979414755</v>
      </c>
      <c r="C12" s="177">
        <v>11.563044516289599</v>
      </c>
      <c r="D12" s="182">
        <v>10.3858822800299</v>
      </c>
      <c r="E12" s="183">
        <v>10.224891916897899</v>
      </c>
      <c r="H12" s="59"/>
    </row>
    <row r="13" spans="1:10" ht="22.5" customHeight="1" x14ac:dyDescent="0.25">
      <c r="A13" s="42" t="s">
        <v>96</v>
      </c>
      <c r="B13" s="178">
        <v>3177.3540603215502</v>
      </c>
      <c r="C13" s="178">
        <v>3605.8235359847199</v>
      </c>
      <c r="D13" s="184">
        <v>3945.03847209576</v>
      </c>
      <c r="E13" s="185">
        <v>3865.0857332082901</v>
      </c>
    </row>
    <row r="14" spans="1:10" x14ac:dyDescent="0.25">
      <c r="G14" s="188"/>
    </row>
    <row r="15" spans="1:10" ht="33.75" customHeight="1" x14ac:dyDescent="0.25">
      <c r="A15" s="247" t="s">
        <v>80</v>
      </c>
      <c r="B15" s="247"/>
      <c r="C15" s="247"/>
      <c r="D15" s="247"/>
      <c r="E15" s="247"/>
    </row>
    <row r="16" spans="1:10" x14ac:dyDescent="0.25">
      <c r="C16" s="129"/>
    </row>
    <row r="17" spans="2:3" x14ac:dyDescent="0.25">
      <c r="B17" s="127"/>
      <c r="C17" s="127"/>
    </row>
  </sheetData>
  <mergeCells count="3">
    <mergeCell ref="A1:E1"/>
    <mergeCell ref="A2:E2"/>
    <mergeCell ref="A15:E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պետ պարտք</vt:lpstr>
      <vt:lpstr>պետ պարտքի կառուցվածք</vt:lpstr>
      <vt:lpstr>պարտքի միջին տոկոսադրույք</vt:lpstr>
      <vt:lpstr>արտ վարկերի ստաց և սպասարկում</vt:lpstr>
      <vt:lpstr>պարտքի կառ ուղենիշ. ցուց.</vt:lpstr>
      <vt:lpstr>պակասուրդի ֆինանս. փոխ. միջոց.</vt:lpstr>
      <vt:lpstr>կառ. պարտքի գծով տոկոսավճարներ</vt:lpstr>
      <vt:lpstr>կառ. արտաքին պարտք</vt:lpstr>
      <vt:lpstr>պետ պարտատոմսեր</vt:lpstr>
    </vt:vector>
  </TitlesOfParts>
  <Company>parliament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Room116-2</cp:lastModifiedBy>
  <cp:lastPrinted>2021-03-15T06:17:26Z</cp:lastPrinted>
  <dcterms:created xsi:type="dcterms:W3CDTF">2016-03-11T11:20:21Z</dcterms:created>
  <dcterms:modified xsi:type="dcterms:W3CDTF">2021-04-16T11:50:19Z</dcterms:modified>
</cp:coreProperties>
</file>