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SDFeb2023\"/>
    </mc:Choice>
  </mc:AlternateContent>
  <bookViews>
    <workbookView xWindow="0" yWindow="0" windowWidth="28800" windowHeight="11730"/>
  </bookViews>
  <sheets>
    <sheet name="պետ պարտք" sheetId="1" r:id="rId1"/>
    <sheet name="պետ պարտքի կառուցվածք" sheetId="2" r:id="rId2"/>
    <sheet name="պարտքի միջին տոկոսադրույք" sheetId="3" r:id="rId3"/>
    <sheet name="արտ վարկերի ստաց և սպասարկում" sheetId="4" r:id="rId4"/>
    <sheet name="պարտքի կառ ուղենիշ. ցուց." sheetId="5" r:id="rId5"/>
    <sheet name="պակասուրդի ֆինանս. փոխ. միջոց." sheetId="6" r:id="rId6"/>
    <sheet name="կառ. պարտքի գծով տոկոսավճարներ" sheetId="7" r:id="rId7"/>
    <sheet name="կառ. արտաքին պարտք" sheetId="9" r:id="rId8"/>
    <sheet name="պետ պարտատոմսեր" sheetId="8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4" l="1"/>
  <c r="H10" i="4"/>
  <c r="H8" i="4"/>
  <c r="G9" i="4"/>
  <c r="G10" i="4"/>
  <c r="G8" i="4"/>
  <c r="I8" i="4"/>
  <c r="I9" i="4" l="1"/>
  <c r="I10" i="4"/>
  <c r="H16" i="2" l="1"/>
  <c r="G15" i="2"/>
  <c r="H43" i="1"/>
  <c r="H35" i="1"/>
  <c r="H20" i="1"/>
  <c r="G19" i="1"/>
  <c r="H12" i="1"/>
  <c r="H11" i="1"/>
  <c r="H9" i="1"/>
  <c r="H11" i="3" l="1"/>
  <c r="F11" i="3"/>
  <c r="G9" i="3"/>
  <c r="H6" i="3"/>
  <c r="G24" i="2"/>
  <c r="H15" i="2"/>
  <c r="H13" i="2"/>
  <c r="G13" i="2"/>
  <c r="F7" i="2"/>
  <c r="H41" i="1"/>
  <c r="H23" i="1"/>
  <c r="G23" i="1"/>
  <c r="G18" i="1"/>
  <c r="G15" i="1"/>
  <c r="H13" i="1"/>
  <c r="F12" i="1"/>
  <c r="G12" i="1"/>
  <c r="F5" i="1"/>
  <c r="H5" i="1"/>
  <c r="G5" i="1"/>
  <c r="F25" i="2" l="1"/>
  <c r="G11" i="2"/>
  <c r="G20" i="2"/>
  <c r="G19" i="2"/>
  <c r="H24" i="2" l="1"/>
  <c r="F24" i="2" l="1"/>
  <c r="H25" i="2"/>
  <c r="H10" i="3"/>
  <c r="H9" i="3" l="1"/>
  <c r="G32" i="1"/>
  <c r="G30" i="1"/>
  <c r="F6" i="3" l="1"/>
  <c r="G21" i="1" l="1"/>
  <c r="F21" i="1"/>
  <c r="H19" i="2" l="1"/>
  <c r="F14" i="1"/>
  <c r="F13" i="1"/>
  <c r="F37" i="1"/>
  <c r="H44" i="1"/>
  <c r="H7" i="3" l="1"/>
  <c r="H7" i="2"/>
  <c r="H8" i="2"/>
  <c r="H11" i="2"/>
  <c r="H14" i="2"/>
  <c r="H20" i="2"/>
  <c r="H21" i="2"/>
  <c r="H30" i="1"/>
  <c r="H32" i="1"/>
  <c r="H34" i="1"/>
  <c r="H36" i="1"/>
  <c r="H37" i="1"/>
  <c r="H38" i="1"/>
  <c r="H42" i="1"/>
  <c r="H46" i="1"/>
  <c r="H47" i="1"/>
  <c r="H28" i="1"/>
  <c r="H18" i="1"/>
  <c r="H19" i="1"/>
  <c r="H21" i="1"/>
  <c r="H14" i="1"/>
  <c r="H15" i="1"/>
  <c r="H7" i="1"/>
  <c r="F11" i="2" l="1"/>
  <c r="F10" i="3" l="1"/>
  <c r="G6" i="3" l="1"/>
  <c r="G7" i="2"/>
  <c r="G7" i="3" l="1"/>
  <c r="G10" i="3"/>
  <c r="G11" i="3"/>
  <c r="F7" i="3"/>
  <c r="F9" i="3"/>
  <c r="G14" i="2"/>
  <c r="G21" i="2"/>
  <c r="G25" i="2"/>
  <c r="G8" i="2"/>
  <c r="F20" i="2"/>
  <c r="F21" i="2"/>
  <c r="F19" i="2"/>
  <c r="F13" i="2"/>
  <c r="F14" i="2"/>
  <c r="F15" i="2"/>
  <c r="F8" i="2"/>
  <c r="G47" i="1"/>
  <c r="G46" i="1"/>
  <c r="G41" i="1"/>
  <c r="G42" i="1"/>
  <c r="G44" i="1"/>
  <c r="G35" i="1"/>
  <c r="G36" i="1"/>
  <c r="G37" i="1"/>
  <c r="G38" i="1"/>
  <c r="G34" i="1"/>
  <c r="G28" i="1"/>
  <c r="F47" i="1"/>
  <c r="F46" i="1"/>
  <c r="F41" i="1"/>
  <c r="F42" i="1"/>
  <c r="F44" i="1"/>
  <c r="F35" i="1"/>
  <c r="F36" i="1"/>
  <c r="F38" i="1"/>
  <c r="F34" i="1"/>
  <c r="F32" i="1"/>
  <c r="F30" i="1"/>
  <c r="F28" i="1"/>
  <c r="G13" i="1"/>
  <c r="G14" i="1"/>
  <c r="G11" i="1"/>
  <c r="G9" i="1"/>
  <c r="G7" i="1"/>
  <c r="F23" i="1"/>
  <c r="F18" i="1"/>
  <c r="F19" i="1"/>
  <c r="F15" i="1"/>
  <c r="F11" i="1"/>
  <c r="F9" i="1"/>
  <c r="F7" i="1"/>
</calcChain>
</file>

<file path=xl/sharedStrings.xml><?xml version="1.0" encoding="utf-8"?>
<sst xmlns="http://schemas.openxmlformats.org/spreadsheetml/2006/main" count="277" uniqueCount="150">
  <si>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</si>
  <si>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</si>
  <si>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</si>
  <si>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  այդ թվում՝</t>
  </si>
  <si>
    <t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</si>
  <si>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</si>
  <si>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</si>
  <si>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</si>
  <si>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</si>
  <si>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</si>
  <si>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</si>
  <si>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</si>
  <si>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</si>
  <si>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>Կառուցվածքն ըստ թողարկման (ներգրավման) ժամկետայնության, %</t>
  </si>
  <si>
    <t xml:space="preserve">     կարճաժամկետ</t>
  </si>
  <si>
    <t xml:space="preserve">     միջնաժամկետ</t>
  </si>
  <si>
    <t xml:space="preserve">     երկարաժամկետ</t>
  </si>
  <si>
    <t>Կառուցվածքն ըստ տոկոսադրույքի, %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</si>
  <si>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</si>
  <si>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</si>
  <si>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</si>
  <si>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</si>
  <si>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</si>
  <si>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</si>
  <si>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>-</t>
  </si>
  <si>
    <t>Փոխարկման համար կիրառված ԱՄՆ դոլար/ՀՀ դրամ փոխարժեքը</t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</si>
  <si>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</si>
  <si>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</si>
  <si>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</si>
  <si>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</si>
  <si>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</si>
  <si>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>Կառուցվածքն ըստ ռեզիդենտության, %</t>
  </si>
  <si>
    <t>Կառուցվածքն ըստ գործիքակազմի, %</t>
  </si>
  <si>
    <t xml:space="preserve">                                                                                   ՏԵՂԵԿԱՆՔ</t>
  </si>
  <si>
    <t xml:space="preserve">                  </t>
  </si>
  <si>
    <t>Տոկոսավճար</t>
  </si>
  <si>
    <t>Մայր գումարի մարում</t>
  </si>
  <si>
    <t>Վարկային միջոցների ստացում</t>
  </si>
  <si>
    <t>ՀՀ կառավարության երաշխիքով տրամադրված վարկեր</t>
  </si>
  <si>
    <t>ռեզիդենտների կողմից ձեռքբերված արտարժութային պետական պարտատոմսեր</t>
  </si>
  <si>
    <t>ներքին երաշխիքներ</t>
  </si>
  <si>
    <t>ռեզիդենտների կողմից ձեռքբերված պետական գանձապետական պարտատոմսեր</t>
  </si>
  <si>
    <t>վարկեր և փոխառություններ</t>
  </si>
  <si>
    <t>ոչ ռեզիդենտների կողմից ձեռքբերված    արտարժութային պետական պարտատոմսեր</t>
  </si>
  <si>
    <t>ոչ ռեզիդենտների կողմից ձեռքբերված  պետական գանձապետական պարտատոմսեր</t>
  </si>
  <si>
    <t>ոչ ռեզիդենտների կողմից ձեռքբերված  արտարժութային պետական պարտատոմսեր</t>
  </si>
  <si>
    <t xml:space="preserve">                                                                                                                      </t>
  </si>
  <si>
    <t xml:space="preserve">                այդ թվում՝</t>
  </si>
  <si>
    <t xml:space="preserve">          որից`</t>
  </si>
  <si>
    <t xml:space="preserve">     արտաքին վարկերի և փոխառությունների գծով</t>
  </si>
  <si>
    <t xml:space="preserve">                                                                                                       /մլն ԱՄՆ դոլար/                                  </t>
  </si>
  <si>
    <t>Վերաֆինանսավորման ռիսկ</t>
  </si>
  <si>
    <t>առավելագույնը 20%</t>
  </si>
  <si>
    <t>Տոկոսադրույքի ռիսկ</t>
  </si>
  <si>
    <t>Ֆիքսված տոկոսադրույքով պարտքի կշիռը ընդամենը պարտքի մեջ</t>
  </si>
  <si>
    <t>առնվազն 80%</t>
  </si>
  <si>
    <t>Փոխարժեքի ռիսկ</t>
  </si>
  <si>
    <t>ՏԵՂԵԿԱՆՔ</t>
  </si>
  <si>
    <t>Ներքին պարտքի կշիռը ընդամենը պարտքի մեջ</t>
  </si>
  <si>
    <t xml:space="preserve">     արտաքին երաշխիքների գծով</t>
  </si>
  <si>
    <t xml:space="preserve">     ներքին երաշխիքների գծով</t>
  </si>
  <si>
    <t xml:space="preserve">                                                                                     ՏԵՂԵԿԱՆՔ</t>
  </si>
  <si>
    <t>մլրդ դրամ</t>
  </si>
  <si>
    <t xml:space="preserve">Ընդամենը ֆինանսավորումն փոխառու զուտ միջոցների հաշվին* </t>
  </si>
  <si>
    <t>այդ թվում`</t>
  </si>
  <si>
    <t>ներքին աղբյուրներից</t>
  </si>
  <si>
    <t>պետական գանձապետական պարտատոմսերի տեղաբաշխումից զուտ մուտք</t>
  </si>
  <si>
    <t xml:space="preserve">      որից`</t>
  </si>
  <si>
    <t>տեղաբաշխումից մուտք</t>
  </si>
  <si>
    <t>մարում / հետգնում</t>
  </si>
  <si>
    <t>ռեզիդենտից ստացված առևտրային վարկի մարում</t>
  </si>
  <si>
    <t>արտաքին աղբյուրներից</t>
  </si>
  <si>
    <t xml:space="preserve">վարկերի և փոխառությունների գծով զուտ մուտք </t>
  </si>
  <si>
    <t>վարկերի և փոխառությունների ստացում</t>
  </si>
  <si>
    <t>նպատակային վարկեր</t>
  </si>
  <si>
    <t>բյուջետային աջակցության վարկեր</t>
  </si>
  <si>
    <t>վարկերի և փոխառությունների մարում</t>
  </si>
  <si>
    <t>արտարժութային պետական պարտատոմսերի տեղաբաշխումից զուտ մուտք</t>
  </si>
  <si>
    <t>* առանց մուրհակների: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</si>
  <si>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և տարեկան տեղեկագրերը</t>
  </si>
  <si>
    <t>Ընդամենը տոկոսավճարներ*</t>
  </si>
  <si>
    <t xml:space="preserve">ներքին տոկոսավճարներ                                                         </t>
  </si>
  <si>
    <t>պետական գանձապետական պարտատոմսերի գծով</t>
  </si>
  <si>
    <t>ռեզիդենտից ստացված առևտրային վարկի գծով</t>
  </si>
  <si>
    <t xml:space="preserve">արտաքին տոկոսավճարներ     </t>
  </si>
  <si>
    <t>արտաքին աղբյուրներից ստացված վարկերի գծով</t>
  </si>
  <si>
    <t>արտարժույթով պետական պարտատոմսերի գծով</t>
  </si>
  <si>
    <t>* առանց մուրհակների սպասարկման ծախսերի:</t>
  </si>
  <si>
    <t>Պետական պարտատոմսերի ծավալը, մլրդ դրամ</t>
  </si>
  <si>
    <t>Պետական պարտատոմսերի կառուցվածքը, %</t>
  </si>
  <si>
    <t>կարճաժամկետ</t>
  </si>
  <si>
    <t>միջնաժամկետ</t>
  </si>
  <si>
    <t>երկարաժամկետ</t>
  </si>
  <si>
    <t>խնայողական</t>
  </si>
  <si>
    <t>Պետական պարտատոմսերի միջին կշռված եկամտաբերություն , %</t>
  </si>
  <si>
    <t>Պետական պարտատոմսերի միջին ժամկետայնությունը, օր</t>
  </si>
  <si>
    <t>ՀՀ կառավարության արտաքին վարկերի գծով պարտք, մլն ԱՄՆ դոլար</t>
  </si>
  <si>
    <t>Կառուցվածքն ըստ վարկատուների, %</t>
  </si>
  <si>
    <t>Միջազգային կազմակերպություններ</t>
  </si>
  <si>
    <t>Օտարերկրյա պետություններ </t>
  </si>
  <si>
    <t>Առևտրային բանկեր</t>
  </si>
  <si>
    <t>Արժութային կառուցվածքը, %</t>
  </si>
  <si>
    <t>USD</t>
  </si>
  <si>
    <t>SDR</t>
  </si>
  <si>
    <t>EUR</t>
  </si>
  <si>
    <t>JPY</t>
  </si>
  <si>
    <t>AED</t>
  </si>
  <si>
    <t>CNY</t>
  </si>
  <si>
    <t xml:space="preserve">Առաջիկա 365 օրվա ընթացքում մարման ենթակա ՀՀ կառավարության պարտքի տեսակարար կշիռը (պետական գանձապետական պարատոմսերի գծով), %  </t>
  </si>
  <si>
    <t>/մլրդ դրամ/</t>
  </si>
  <si>
    <t>ՀՀ կառավարության պարտքի մինչև մարումը մնացած միջին կշռված ժամկետը, տարի</t>
  </si>
  <si>
    <t>արտաքին երաշխիքներ</t>
  </si>
  <si>
    <t xml:space="preserve"> </t>
  </si>
  <si>
    <t>31.12.2022</t>
  </si>
  <si>
    <t xml:space="preserve">             2021-2023թթ.  Հայաստանի Հանրապետության կառավարության պարտքի միջին տոկոսադրույքի վերաբերյալ </t>
  </si>
  <si>
    <t>ուղենիշներն ըստ 2023-2025թթ. ռազմավարական ծրագրի</t>
  </si>
  <si>
    <t>7 – 10 տարի</t>
  </si>
  <si>
    <t>առնվազն 30%</t>
  </si>
  <si>
    <t>2021-2023թթ. Հայաստանի Հանրապետության պետական պարտքի վերաբերյալ (փետրվար ամսվա վերջի դրությամբ)</t>
  </si>
  <si>
    <t>28.02.2021</t>
  </si>
  <si>
    <t>28.02.2022</t>
  </si>
  <si>
    <t>28.02.2023</t>
  </si>
  <si>
    <t xml:space="preserve">28.02.2023-ը 28.02․2021-ի նկատմամբ(%) </t>
  </si>
  <si>
    <t xml:space="preserve">28.02.2023-ը 28.02․2022-ի նկատմամբ(%) </t>
  </si>
  <si>
    <t xml:space="preserve">28.02․2023-ը 31.12.2022-ի նկատմամբ(%) </t>
  </si>
  <si>
    <t xml:space="preserve">  2021-2023թթ.  Հայաստանի Հանրապետության կառավարության պարտքի կառուցվածքի վերաբերյալ  (փետրվար ամսվա վերջի դրությամբ)</t>
  </si>
  <si>
    <t xml:space="preserve">Տեսակարար կշռի փոփոխությունը` 28.02.2023-ին 28.02.2021-ի նկատմամբ(+/-) </t>
  </si>
  <si>
    <t xml:space="preserve">Տեսակարար կշռի փոփոխությունը 28.02.2023-ին 28.02.2022-ի նկատմամբ(+/-) </t>
  </si>
  <si>
    <t xml:space="preserve">Տեսակարար կշռի փոփոխությունը 28.02.2023-ին 31.12.2022-ի նկատմամբ(+/-) </t>
  </si>
  <si>
    <t xml:space="preserve">                                                                         (փետրվար ամսվա վերջի դրությամբ)</t>
  </si>
  <si>
    <t xml:space="preserve"> 2021-2023թթ. հունվար-փետրվար ամիսներին Հայաստանի Հանրապետության կառավարության արտաքին վարկերի սպասարկման և արտաքին վարկային միջոցների ստացման վերաբերյալ</t>
  </si>
  <si>
    <t>01․01․2021 - 28․02.2021</t>
  </si>
  <si>
    <t>01․01․2022 - 28․02․2022</t>
  </si>
  <si>
    <t>01․01․2023 - 28․02.2023</t>
  </si>
  <si>
    <t xml:space="preserve">Փոփոխությունը 01.01.2023 - 28.02.2023-ին 01.01.2021-28.02.2021-ի նկատմամբ(%) </t>
  </si>
  <si>
    <t xml:space="preserve">Փոփոխությունը 01.01.2023 - 28.02.2023-ին 01.01.2022-28.02.2022-ի նկատմամբ(%) </t>
  </si>
  <si>
    <t>01.02.2023-28.02.2023</t>
  </si>
  <si>
    <t>01.01.2023-31.01.2023</t>
  </si>
  <si>
    <t xml:space="preserve">Փոփոխությունը 01.02.2023 - 28.02.2023-ին 01.01.2023-31.01.2023-ի նկատմամբ(%) </t>
  </si>
  <si>
    <t xml:space="preserve">ՀՀ Կառավարության պարտքի կառավարման 2023 -2025թթ. ռազմավարական ծրագրի ուղենշային ցուցանիշների վերաբերյալ (փետրվար ամսվա վերջի դրությամբ) </t>
  </si>
  <si>
    <t>28․02․2023</t>
  </si>
  <si>
    <t>2021-2023թթ. հունվար-փետրվար ամիսներին պետական բյուջեի պակասուրդի ֆինանսավորումը փոխառու միջոցների հաշվին</t>
  </si>
  <si>
    <t>% (2023թ. փետրվար)</t>
  </si>
  <si>
    <t>2021-2023թթ. հուվար-փետրվար ամիսներին ՀՀ պետական բյուջեից ՀՀ կառավարության պարտքի գծով վճարված տոկոսավճարներ</t>
  </si>
  <si>
    <t>01.01.2021-28.02.2021</t>
  </si>
  <si>
    <t>01.01.2022-28.02.2022</t>
  </si>
  <si>
    <t>01.01.2023-28.02․2023</t>
  </si>
  <si>
    <t xml:space="preserve">2021-2023թթ. վարկային պայմանագրերով ձևավորված ՀՀ կառավարության արտաքին պարտքը (փետրվար ամսվա վերջի դրությամբ) </t>
  </si>
  <si>
    <t xml:space="preserve"> 28.02.2023</t>
  </si>
  <si>
    <t>2021-2023թթ. շրջանառության մեջ գտնվող ՀՀ պետական պարտատոմսերը  (փետրվար ամսվա վերջի դրությամբ)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</si>
</sst>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(* #,##0.00_);_(* \(#,##0.00\);_(* &quot;-&quot;??_);_(@_)"/>
    <numFmt numFmtId="164" formatCode="_-* #,##0.00\ _€_-;\-* #,##0.00\ _€_-;_-* &quot;-&quot;??\ _€_-;_-@_-"/>
    <numFmt numFmtId="165" formatCode="#,##0.0"/>
    <numFmt numFmtId="166" formatCode="#,##0.00;[Red]#,##0.00"/>
    <numFmt numFmtId="167" formatCode="0.0"/>
    <numFmt numFmtId="168" formatCode="0.00;[Red]0.00"/>
    <numFmt numFmtId="169" formatCode="0.00_ ;\-0.00\ "/>
    <numFmt numFmtId="170" formatCode="#,##0.00_ ;\-#,##0.00\ "/>
    <numFmt numFmtId="171" formatCode="#,##0.000;[Red]#,##0.000"/>
    <numFmt numFmtId="172" formatCode="0.00_);\(0.00\)"/>
    <numFmt numFmtId="173" formatCode="#,##0.0;[Red]#,##0.0"/>
    <numFmt numFmtId="174" formatCode="0.000_);\(0.000\)"/>
    <numFmt numFmtId="175" formatCode="#,##0.000_);\(#,##0.000\)"/>
    <numFmt numFmtId="176" formatCode="#,##0.0_);\(#,##0.0\)"/>
    <numFmt numFmtId="177" formatCode="_(* #,##0.0_);_(* \(#,##0.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4"/>
      <color theme="1"/>
      <name val="GHEA Grapalat"/>
      <family val="3"/>
    </font>
    <font>
      <sz val="11"/>
      <color indexed="8"/>
      <name val="GHEA Grapalat"/>
      <family val="3"/>
    </font>
    <font>
      <sz val="8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i/>
      <sz val="12"/>
      <color indexed="8"/>
      <name val="GHEA Grapalat"/>
      <family val="3"/>
    </font>
    <font>
      <sz val="11"/>
      <color indexed="8"/>
      <name val="Calibri"/>
      <family val="2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i/>
      <sz val="12"/>
      <color indexed="8"/>
      <name val="GHEA Grapalat"/>
      <family val="3"/>
    </font>
    <font>
      <i/>
      <sz val="10"/>
      <color indexed="8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  <font>
      <sz val="12"/>
      <color theme="1"/>
      <name val="Calibri"/>
      <family val="2"/>
      <scheme val="minor"/>
    </font>
    <font>
      <b/>
      <sz val="10"/>
      <name val="GHEA Grapalat"/>
      <family val="3"/>
    </font>
    <font>
      <i/>
      <sz val="11"/>
      <color theme="1"/>
      <name val="GHEA Grapalat"/>
      <family val="3"/>
    </font>
    <font>
      <i/>
      <sz val="11"/>
      <color indexed="8"/>
      <name val="GHEA Grapalat"/>
      <family val="3"/>
    </font>
    <font>
      <b/>
      <sz val="11"/>
      <color indexed="8"/>
      <name val="GHEA Grapalat"/>
      <family val="3"/>
    </font>
    <font>
      <b/>
      <i/>
      <sz val="12"/>
      <name val="GHEA Grapalat"/>
      <family val="3"/>
    </font>
    <font>
      <i/>
      <sz val="12"/>
      <name val="GHEA Grapalat"/>
      <family val="3"/>
    </font>
    <font>
      <i/>
      <sz val="10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50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vertical="top"/>
    </xf>
    <xf numFmtId="165" fontId="6" fillId="5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1" xfId="0" applyFont="1" applyBorder="1"/>
    <xf numFmtId="0" fontId="14" fillId="0" borderId="1" xfId="3" applyFont="1" applyBorder="1" applyAlignment="1">
      <alignment vertical="center" wrapText="1"/>
    </xf>
    <xf numFmtId="0" fontId="16" fillId="0" borderId="1" xfId="3" applyFont="1" applyBorder="1" applyAlignment="1">
      <alignment horizontal="left" vertical="center" wrapText="1" indent="15"/>
    </xf>
    <xf numFmtId="2" fontId="7" fillId="0" borderId="1" xfId="0" applyNumberFormat="1" applyFont="1" applyBorder="1" applyAlignment="1">
      <alignment horizontal="center" vertical="center" wrapText="1"/>
    </xf>
    <xf numFmtId="0" fontId="18" fillId="0" borderId="1" xfId="3" applyFont="1" applyBorder="1" applyAlignment="1">
      <alignment horizontal="left" vertical="center" wrapText="1" indent="2"/>
    </xf>
    <xf numFmtId="0" fontId="19" fillId="0" borderId="1" xfId="3" applyFont="1" applyBorder="1" applyAlignment="1">
      <alignment horizontal="left" vertical="center" wrapText="1" indent="3"/>
    </xf>
    <xf numFmtId="0" fontId="17" fillId="0" borderId="1" xfId="3" applyFont="1" applyBorder="1" applyAlignment="1">
      <alignment horizontal="left" vertical="center" wrapText="1" indent="7"/>
    </xf>
    <xf numFmtId="0" fontId="19" fillId="0" borderId="1" xfId="3" applyFont="1" applyBorder="1" applyAlignment="1">
      <alignment horizontal="left" vertical="center" indent="3"/>
    </xf>
    <xf numFmtId="0" fontId="16" fillId="0" borderId="1" xfId="3" applyFont="1" applyBorder="1" applyAlignment="1">
      <alignment horizontal="left" vertical="center" indent="11"/>
    </xf>
    <xf numFmtId="0" fontId="16" fillId="0" borderId="1" xfId="3" applyFont="1" applyBorder="1" applyAlignment="1">
      <alignment horizontal="left" vertical="center" indent="7"/>
    </xf>
    <xf numFmtId="0" fontId="20" fillId="0" borderId="0" xfId="3" applyFont="1" applyAlignment="1">
      <alignment vertical="center"/>
    </xf>
    <xf numFmtId="0" fontId="18" fillId="0" borderId="1" xfId="3" applyFont="1" applyBorder="1" applyAlignment="1">
      <alignment horizontal="left" vertical="center" wrapText="1"/>
    </xf>
    <xf numFmtId="0" fontId="19" fillId="0" borderId="1" xfId="3" applyFont="1" applyBorder="1" applyAlignment="1">
      <alignment horizontal="left" vertical="center" wrapText="1" indent="2"/>
    </xf>
    <xf numFmtId="0" fontId="17" fillId="0" borderId="1" xfId="3" applyFont="1" applyBorder="1" applyAlignment="1">
      <alignment horizontal="left" vertical="center" wrapText="1" indent="5"/>
    </xf>
    <xf numFmtId="0" fontId="16" fillId="0" borderId="1" xfId="3" applyFont="1" applyBorder="1" applyAlignment="1">
      <alignment horizontal="left" vertical="center" wrapText="1" indent="5"/>
    </xf>
    <xf numFmtId="0" fontId="16" fillId="0" borderId="1" xfId="3" applyFont="1" applyBorder="1" applyAlignment="1">
      <alignment horizontal="left" vertical="center" wrapText="1"/>
    </xf>
    <xf numFmtId="0" fontId="19" fillId="0" borderId="0" xfId="3" applyFont="1" applyAlignment="1">
      <alignment vertical="center" wrapText="1"/>
    </xf>
    <xf numFmtId="0" fontId="16" fillId="0" borderId="1" xfId="0" applyFont="1" applyBorder="1" applyAlignment="1">
      <alignment horizontal="left" vertical="center" wrapText="1" indent="4"/>
    </xf>
    <xf numFmtId="0" fontId="18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indent="2"/>
    </xf>
    <xf numFmtId="0" fontId="16" fillId="0" borderId="1" xfId="0" applyFont="1" applyBorder="1" applyAlignment="1">
      <alignment horizontal="left" vertical="center" indent="4"/>
    </xf>
    <xf numFmtId="2" fontId="7" fillId="0" borderId="0" xfId="0" applyNumberFormat="1" applyFont="1"/>
    <xf numFmtId="167" fontId="0" fillId="0" borderId="0" xfId="0" applyNumberFormat="1"/>
    <xf numFmtId="0" fontId="2" fillId="0" borderId="5" xfId="0" applyFont="1" applyBorder="1"/>
    <xf numFmtId="168" fontId="2" fillId="0" borderId="1" xfId="0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68" fontId="2" fillId="6" borderId="1" xfId="0" applyNumberFormat="1" applyFont="1" applyFill="1" applyBorder="1" applyAlignment="1">
      <alignment horizontal="center" vertical="center" wrapText="1"/>
    </xf>
    <xf numFmtId="166" fontId="6" fillId="5" borderId="1" xfId="0" applyNumberFormat="1" applyFont="1" applyFill="1" applyBorder="1" applyAlignment="1">
      <alignment horizontal="center" vertical="center" wrapText="1"/>
    </xf>
    <xf numFmtId="168" fontId="2" fillId="0" borderId="1" xfId="1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4" fontId="0" fillId="0" borderId="0" xfId="0" applyNumberFormat="1"/>
    <xf numFmtId="2" fontId="0" fillId="0" borderId="0" xfId="0" applyNumberFormat="1"/>
    <xf numFmtId="4" fontId="3" fillId="4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8" fontId="23" fillId="0" borderId="1" xfId="10" applyNumberFormat="1" applyFont="1" applyBorder="1" applyAlignment="1">
      <alignment horizontal="center" vertical="center" wrapText="1"/>
    </xf>
    <xf numFmtId="168" fontId="6" fillId="5" borderId="1" xfId="0" applyNumberFormat="1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/>
    </xf>
    <xf numFmtId="4" fontId="3" fillId="4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left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2" fillId="6" borderId="1" xfId="1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39" fontId="2" fillId="0" borderId="1" xfId="1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39" fontId="3" fillId="2" borderId="1" xfId="0" applyNumberFormat="1" applyFont="1" applyFill="1" applyBorder="1" applyAlignment="1">
      <alignment horizontal="center" vertical="center" wrapText="1"/>
    </xf>
    <xf numFmtId="39" fontId="2" fillId="6" borderId="1" xfId="0" applyNumberFormat="1" applyFont="1" applyFill="1" applyBorder="1" applyAlignment="1">
      <alignment horizontal="center" vertical="center" wrapText="1"/>
    </xf>
    <xf numFmtId="168" fontId="9" fillId="0" borderId="1" xfId="1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vertical="top"/>
    </xf>
    <xf numFmtId="168" fontId="0" fillId="0" borderId="0" xfId="0" applyNumberFormat="1"/>
    <xf numFmtId="166" fontId="0" fillId="0" borderId="0" xfId="0" applyNumberFormat="1"/>
    <xf numFmtId="39" fontId="0" fillId="0" borderId="0" xfId="0" applyNumberFormat="1"/>
    <xf numFmtId="14" fontId="2" fillId="0" borderId="1" xfId="0" applyNumberFormat="1" applyFont="1" applyBorder="1" applyAlignment="1">
      <alignment horizontal="center" vertical="center" textRotation="90" wrapText="1"/>
    </xf>
    <xf numFmtId="14" fontId="7" fillId="0" borderId="1" xfId="0" applyNumberFormat="1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 vertical="center"/>
    </xf>
    <xf numFmtId="171" fontId="2" fillId="0" borderId="1" xfId="0" applyNumberFormat="1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168" fontId="23" fillId="0" borderId="1" xfId="0" applyNumberFormat="1" applyFont="1" applyBorder="1" applyAlignment="1">
      <alignment horizontal="center" vertical="center" wrapText="1"/>
    </xf>
    <xf numFmtId="168" fontId="23" fillId="0" borderId="1" xfId="3" applyNumberFormat="1" applyFont="1" applyBorder="1" applyAlignment="1">
      <alignment horizontal="center" vertical="center" wrapText="1"/>
    </xf>
    <xf numFmtId="168" fontId="23" fillId="0" borderId="1" xfId="4" applyNumberFormat="1" applyFont="1" applyBorder="1" applyAlignment="1">
      <alignment horizontal="center" vertical="center" wrapText="1"/>
    </xf>
    <xf numFmtId="168" fontId="22" fillId="0" borderId="1" xfId="5" applyNumberFormat="1" applyFont="1" applyBorder="1" applyAlignment="1">
      <alignment horizontal="center" vertical="center" wrapText="1"/>
    </xf>
    <xf numFmtId="164" fontId="0" fillId="0" borderId="0" xfId="0" applyNumberFormat="1"/>
    <xf numFmtId="43" fontId="0" fillId="0" borderId="0" xfId="0" applyNumberFormat="1"/>
    <xf numFmtId="1" fontId="0" fillId="0" borderId="0" xfId="0" applyNumberFormat="1"/>
    <xf numFmtId="0" fontId="4" fillId="0" borderId="0" xfId="0" applyFont="1" applyAlignment="1"/>
    <xf numFmtId="173" fontId="3" fillId="2" borderId="1" xfId="1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0" fontId="25" fillId="0" borderId="0" xfId="0" applyFont="1"/>
    <xf numFmtId="43" fontId="2" fillId="0" borderId="1" xfId="1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166" fontId="23" fillId="0" borderId="1" xfId="1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168" fontId="13" fillId="0" borderId="1" xfId="10" applyNumberFormat="1" applyFont="1" applyFill="1" applyBorder="1" applyAlignment="1">
      <alignment horizontal="center" vertical="center" wrapText="1"/>
    </xf>
    <xf numFmtId="168" fontId="23" fillId="0" borderId="1" xfId="10" applyNumberFormat="1" applyFont="1" applyFill="1" applyBorder="1" applyAlignment="1">
      <alignment horizontal="center" vertical="center" wrapText="1"/>
    </xf>
    <xf numFmtId="168" fontId="24" fillId="0" borderId="1" xfId="10" applyNumberFormat="1" applyFont="1" applyFill="1" applyBorder="1" applyAlignment="1">
      <alignment horizontal="center" vertical="center" wrapText="1"/>
    </xf>
    <xf numFmtId="168" fontId="22" fillId="5" borderId="1" xfId="1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left" vertical="center" wrapText="1"/>
    </xf>
    <xf numFmtId="168" fontId="3" fillId="5" borderId="1" xfId="0" applyNumberFormat="1" applyFont="1" applyFill="1" applyBorder="1" applyAlignment="1">
      <alignment horizontal="center" vertical="center" wrapText="1"/>
    </xf>
    <xf numFmtId="168" fontId="3" fillId="5" borderId="1" xfId="1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3" fillId="5" borderId="1" xfId="1" applyNumberFormat="1" applyFont="1" applyFill="1" applyBorder="1" applyAlignment="1">
      <alignment horizontal="center" vertical="center" wrapText="1"/>
    </xf>
    <xf numFmtId="168" fontId="6" fillId="5" borderId="1" xfId="10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2" fontId="9" fillId="0" borderId="1" xfId="10" applyNumberFormat="1" applyFont="1" applyBorder="1" applyAlignment="1">
      <alignment horizontal="center" vertical="center" wrapText="1"/>
    </xf>
    <xf numFmtId="172" fontId="2" fillId="0" borderId="1" xfId="1" applyNumberFormat="1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175" fontId="2" fillId="0" borderId="1" xfId="0" applyNumberFormat="1" applyFont="1" applyBorder="1" applyAlignment="1">
      <alignment horizontal="center" vertical="center" wrapText="1"/>
    </xf>
    <xf numFmtId="168" fontId="26" fillId="2" borderId="1" xfId="10" applyNumberFormat="1" applyFont="1" applyFill="1" applyBorder="1" applyAlignment="1">
      <alignment horizontal="center" vertical="center" wrapText="1"/>
    </xf>
    <xf numFmtId="168" fontId="24" fillId="0" borderId="1" xfId="10" applyNumberFormat="1" applyFont="1" applyBorder="1" applyAlignment="1">
      <alignment horizontal="center" vertical="center" wrapText="1"/>
    </xf>
    <xf numFmtId="168" fontId="27" fillId="0" borderId="1" xfId="0" applyNumberFormat="1" applyFont="1" applyBorder="1" applyAlignment="1">
      <alignment horizontal="center" vertical="center" wrapText="1"/>
    </xf>
    <xf numFmtId="168" fontId="27" fillId="0" borderId="1" xfId="10" applyNumberFormat="1" applyFont="1" applyBorder="1" applyAlignment="1">
      <alignment horizontal="center" vertical="center" wrapText="1"/>
    </xf>
    <xf numFmtId="168" fontId="27" fillId="6" borderId="1" xfId="0" applyNumberFormat="1" applyFont="1" applyFill="1" applyBorder="1" applyAlignment="1">
      <alignment horizontal="center" vertical="center" wrapText="1"/>
    </xf>
    <xf numFmtId="168" fontId="28" fillId="0" borderId="1" xfId="10" applyNumberFormat="1" applyFont="1" applyBorder="1" applyAlignment="1">
      <alignment horizontal="center" vertical="center" wrapText="1"/>
    </xf>
    <xf numFmtId="168" fontId="23" fillId="0" borderId="1" xfId="4" applyNumberFormat="1" applyFont="1" applyFill="1" applyBorder="1" applyAlignment="1">
      <alignment horizontal="center" vertical="center" wrapText="1"/>
    </xf>
    <xf numFmtId="168" fontId="22" fillId="0" borderId="1" xfId="3" applyNumberFormat="1" applyFont="1" applyBorder="1" applyAlignment="1">
      <alignment horizontal="center" vertical="center" wrapText="1"/>
    </xf>
    <xf numFmtId="168" fontId="22" fillId="0" borderId="1" xfId="4" applyNumberFormat="1" applyFont="1" applyBorder="1" applyAlignment="1">
      <alignment horizontal="center" vertical="center" wrapText="1"/>
    </xf>
    <xf numFmtId="168" fontId="24" fillId="0" borderId="1" xfId="3" applyNumberFormat="1" applyFont="1" applyBorder="1" applyAlignment="1">
      <alignment horizontal="center" vertical="center" wrapText="1"/>
    </xf>
    <xf numFmtId="168" fontId="23" fillId="0" borderId="4" xfId="4" applyNumberFormat="1" applyFont="1" applyBorder="1" applyAlignment="1">
      <alignment horizontal="center" vertical="center" wrapText="1"/>
    </xf>
    <xf numFmtId="168" fontId="24" fillId="0" borderId="1" xfId="4" applyNumberFormat="1" applyFont="1" applyBorder="1" applyAlignment="1">
      <alignment horizontal="center" vertical="center" wrapText="1"/>
    </xf>
    <xf numFmtId="168" fontId="23" fillId="0" borderId="1" xfId="5" applyNumberFormat="1" applyFont="1" applyFill="1" applyBorder="1" applyAlignment="1">
      <alignment horizontal="center" vertical="center" wrapText="1"/>
    </xf>
    <xf numFmtId="168" fontId="22" fillId="0" borderId="1" xfId="10" applyNumberFormat="1" applyFont="1" applyBorder="1" applyAlignment="1">
      <alignment horizontal="center" vertical="center" wrapText="1"/>
    </xf>
    <xf numFmtId="168" fontId="22" fillId="0" borderId="1" xfId="16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22" fillId="0" borderId="1" xfId="26" applyNumberFormat="1" applyFont="1" applyBorder="1" applyAlignment="1">
      <alignment horizontal="center" vertical="center" wrapText="1"/>
    </xf>
    <xf numFmtId="168" fontId="29" fillId="0" borderId="1" xfId="10" applyNumberFormat="1" applyFont="1" applyFill="1" applyBorder="1" applyAlignment="1">
      <alignment horizontal="center" vertical="center" wrapText="1"/>
    </xf>
    <xf numFmtId="168" fontId="23" fillId="0" borderId="1" xfId="2" applyNumberFormat="1" applyFont="1" applyBorder="1" applyAlignment="1">
      <alignment horizontal="center" vertical="center" wrapText="1"/>
    </xf>
    <xf numFmtId="168" fontId="23" fillId="0" borderId="1" xfId="5" applyNumberFormat="1" applyFont="1" applyBorder="1" applyAlignment="1">
      <alignment horizontal="center" vertical="center" wrapText="1"/>
    </xf>
    <xf numFmtId="168" fontId="22" fillId="0" borderId="1" xfId="6" applyNumberFormat="1" applyFont="1" applyBorder="1" applyAlignment="1">
      <alignment horizontal="center" vertical="center" wrapText="1"/>
    </xf>
    <xf numFmtId="168" fontId="22" fillId="6" borderId="1" xfId="1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3" fontId="17" fillId="0" borderId="1" xfId="10" applyNumberFormat="1" applyFont="1" applyFill="1" applyBorder="1" applyAlignment="1">
      <alignment horizontal="center" vertical="center" wrapText="1"/>
    </xf>
    <xf numFmtId="43" fontId="22" fillId="3" borderId="1" xfId="1" applyFont="1" applyFill="1" applyBorder="1" applyAlignment="1">
      <alignment horizontal="center" vertical="center" wrapText="1"/>
    </xf>
    <xf numFmtId="43" fontId="21" fillId="4" borderId="1" xfId="10" applyNumberFormat="1" applyFont="1" applyFill="1" applyBorder="1" applyAlignment="1">
      <alignment horizontal="center" vertical="center" wrapText="1"/>
    </xf>
    <xf numFmtId="43" fontId="22" fillId="2" borderId="1" xfId="10" applyNumberFormat="1" applyFont="1" applyFill="1" applyBorder="1" applyAlignment="1">
      <alignment horizontal="center" vertical="center" wrapText="1"/>
    </xf>
    <xf numFmtId="43" fontId="21" fillId="5" borderId="1" xfId="10" applyNumberFormat="1" applyFont="1" applyFill="1" applyBorder="1" applyAlignment="1">
      <alignment horizontal="center" vertical="center" wrapText="1"/>
    </xf>
    <xf numFmtId="166" fontId="21" fillId="5" borderId="1" xfId="10" applyNumberFormat="1" applyFont="1" applyFill="1" applyBorder="1" applyAlignment="1">
      <alignment horizontal="center" vertical="center" wrapText="1"/>
    </xf>
    <xf numFmtId="166" fontId="22" fillId="2" borderId="1" xfId="10" applyNumberFormat="1" applyFont="1" applyFill="1" applyBorder="1" applyAlignment="1">
      <alignment horizontal="center" vertical="center" wrapText="1"/>
    </xf>
    <xf numFmtId="166" fontId="17" fillId="0" borderId="1" xfId="10" applyNumberFormat="1" applyFont="1" applyFill="1" applyBorder="1" applyAlignment="1">
      <alignment horizontal="center" vertical="center" wrapText="1"/>
    </xf>
    <xf numFmtId="166" fontId="23" fillId="0" borderId="1" xfId="1" applyNumberFormat="1" applyFont="1" applyFill="1" applyBorder="1" applyAlignment="1">
      <alignment horizontal="center" vertical="center" wrapText="1"/>
    </xf>
    <xf numFmtId="166" fontId="22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5" fontId="3" fillId="4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2" fontId="30" fillId="0" borderId="1" xfId="3" applyNumberFormat="1" applyFont="1" applyBorder="1" applyAlignment="1">
      <alignment horizontal="center" vertical="center" wrapText="1"/>
    </xf>
    <xf numFmtId="169" fontId="30" fillId="0" borderId="1" xfId="3" applyNumberFormat="1" applyFont="1" applyBorder="1" applyAlignment="1">
      <alignment horizontal="center" vertical="center" wrapText="1"/>
    </xf>
    <xf numFmtId="2" fontId="30" fillId="6" borderId="1" xfId="4" applyNumberFormat="1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168" fontId="17" fillId="0" borderId="1" xfId="0" applyNumberFormat="1" applyFont="1" applyBorder="1" applyAlignment="1">
      <alignment horizontal="center" vertical="center" wrapText="1"/>
    </xf>
    <xf numFmtId="2" fontId="17" fillId="0" borderId="1" xfId="4" applyNumberFormat="1" applyFont="1" applyBorder="1" applyAlignment="1">
      <alignment horizontal="center" vertical="center" wrapText="1"/>
    </xf>
    <xf numFmtId="39" fontId="12" fillId="0" borderId="1" xfId="3" applyNumberFormat="1" applyFont="1" applyBorder="1" applyAlignment="1">
      <alignment horizontal="center" vertical="center" wrapText="1"/>
    </xf>
    <xf numFmtId="2" fontId="12" fillId="0" borderId="1" xfId="3" applyNumberFormat="1" applyFont="1" applyBorder="1" applyAlignment="1">
      <alignment horizontal="center" vertical="center" wrapText="1"/>
    </xf>
    <xf numFmtId="2" fontId="12" fillId="0" borderId="1" xfId="4" applyNumberFormat="1" applyFont="1" applyBorder="1" applyAlignment="1">
      <alignment horizontal="center" vertical="center" wrapText="1"/>
    </xf>
    <xf numFmtId="2" fontId="31" fillId="0" borderId="1" xfId="4" applyNumberFormat="1" applyFont="1" applyBorder="1" applyAlignment="1">
      <alignment horizontal="center" vertical="center" wrapText="1"/>
    </xf>
    <xf numFmtId="2" fontId="17" fillId="0" borderId="1" xfId="3" applyNumberFormat="1" applyFont="1" applyBorder="1" applyAlignment="1">
      <alignment horizontal="center" vertical="center" wrapText="1"/>
    </xf>
    <xf numFmtId="169" fontId="17" fillId="0" borderId="1" xfId="3" applyNumberFormat="1" applyFont="1" applyBorder="1" applyAlignment="1">
      <alignment horizontal="center" vertical="center" wrapText="1"/>
    </xf>
    <xf numFmtId="168" fontId="31" fillId="0" borderId="1" xfId="4" applyNumberFormat="1" applyFont="1" applyFill="1" applyBorder="1" applyAlignment="1">
      <alignment horizontal="center" vertical="center" wrapText="1"/>
    </xf>
    <xf numFmtId="2" fontId="17" fillId="0" borderId="4" xfId="4" applyNumberFormat="1" applyFont="1" applyBorder="1" applyAlignment="1">
      <alignment horizontal="center" vertical="center" wrapText="1"/>
    </xf>
    <xf numFmtId="168" fontId="17" fillId="0" borderId="1" xfId="3" applyNumberFormat="1" applyFont="1" applyBorder="1" applyAlignment="1">
      <alignment horizontal="center" vertical="center" wrapText="1"/>
    </xf>
    <xf numFmtId="168" fontId="17" fillId="0" borderId="1" xfId="4" applyNumberFormat="1" applyFont="1" applyFill="1" applyBorder="1" applyAlignment="1">
      <alignment horizontal="center" vertical="center" wrapText="1"/>
    </xf>
    <xf numFmtId="172" fontId="17" fillId="0" borderId="4" xfId="4" applyNumberFormat="1" applyFont="1" applyBorder="1" applyAlignment="1">
      <alignment horizontal="center" vertical="center" wrapText="1"/>
    </xf>
    <xf numFmtId="172" fontId="30" fillId="0" borderId="1" xfId="4" applyNumberFormat="1" applyFont="1" applyBorder="1" applyAlignment="1">
      <alignment horizontal="center" vertical="center" wrapText="1"/>
    </xf>
    <xf numFmtId="172" fontId="31" fillId="0" borderId="1" xfId="4" applyNumberFormat="1" applyFont="1" applyBorder="1" applyAlignment="1">
      <alignment horizontal="center" vertical="center" wrapText="1"/>
    </xf>
    <xf numFmtId="172" fontId="17" fillId="0" borderId="1" xfId="4" applyNumberFormat="1" applyFont="1" applyBorder="1" applyAlignment="1">
      <alignment horizontal="center" vertical="center" wrapText="1"/>
    </xf>
    <xf numFmtId="172" fontId="17" fillId="0" borderId="1" xfId="0" applyNumberFormat="1" applyFont="1" applyBorder="1" applyAlignment="1">
      <alignment horizontal="center" vertical="center" wrapText="1"/>
    </xf>
    <xf numFmtId="172" fontId="17" fillId="0" borderId="1" xfId="3" applyNumberFormat="1" applyFont="1" applyBorder="1" applyAlignment="1">
      <alignment horizontal="center" vertical="center" wrapText="1"/>
    </xf>
    <xf numFmtId="168" fontId="17" fillId="0" borderId="1" xfId="4" applyNumberFormat="1" applyFont="1" applyBorder="1" applyAlignment="1">
      <alignment horizontal="center" vertical="center" wrapText="1"/>
    </xf>
    <xf numFmtId="2" fontId="31" fillId="0" borderId="1" xfId="4" applyNumberFormat="1" applyFont="1" applyFill="1" applyBorder="1" applyAlignment="1">
      <alignment horizontal="center" vertical="center" wrapText="1"/>
    </xf>
    <xf numFmtId="4" fontId="17" fillId="0" borderId="1" xfId="5" applyNumberFormat="1" applyFont="1" applyFill="1" applyBorder="1" applyAlignment="1">
      <alignment horizontal="center" vertical="center" wrapText="1"/>
    </xf>
    <xf numFmtId="2" fontId="17" fillId="0" borderId="1" xfId="5" applyNumberFormat="1" applyFont="1" applyFill="1" applyBorder="1" applyAlignment="1">
      <alignment horizontal="center" vertical="center" wrapText="1"/>
    </xf>
    <xf numFmtId="172" fontId="31" fillId="0" borderId="1" xfId="4" applyNumberFormat="1" applyFont="1" applyFill="1" applyBorder="1" applyAlignment="1">
      <alignment horizontal="center" vertical="center" wrapText="1"/>
    </xf>
    <xf numFmtId="172" fontId="17" fillId="0" borderId="1" xfId="5" applyNumberFormat="1" applyFont="1" applyFill="1" applyBorder="1" applyAlignment="1">
      <alignment horizontal="center" vertical="center" wrapText="1"/>
    </xf>
    <xf numFmtId="39" fontId="30" fillId="0" borderId="1" xfId="4" applyNumberFormat="1" applyFont="1" applyFill="1" applyBorder="1" applyAlignment="1">
      <alignment horizontal="center" vertical="center" wrapText="1"/>
    </xf>
    <xf numFmtId="39" fontId="17" fillId="0" borderId="1" xfId="4" applyNumberFormat="1" applyFont="1" applyFill="1" applyBorder="1" applyAlignment="1">
      <alignment horizontal="center" vertical="center" wrapText="1"/>
    </xf>
    <xf numFmtId="172" fontId="12" fillId="0" borderId="1" xfId="4" applyNumberFormat="1" applyFont="1" applyFill="1" applyBorder="1" applyAlignment="1">
      <alignment horizontal="center" vertical="center" wrapText="1"/>
    </xf>
    <xf numFmtId="176" fontId="12" fillId="0" borderId="1" xfId="1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7" xfId="0" applyNumberFormat="1" applyFont="1" applyBorder="1"/>
    <xf numFmtId="4" fontId="2" fillId="0" borderId="1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3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7" fontId="13" fillId="0" borderId="3" xfId="4" applyNumberFormat="1" applyFont="1" applyFill="1" applyBorder="1" applyAlignment="1">
      <alignment vertical="center"/>
    </xf>
    <xf numFmtId="177" fontId="26" fillId="0" borderId="3" xfId="4" applyNumberFormat="1" applyFont="1" applyFill="1" applyBorder="1" applyAlignment="1">
      <alignment vertical="center"/>
    </xf>
    <xf numFmtId="177" fontId="26" fillId="0" borderId="3" xfId="10" applyNumberFormat="1" applyFont="1" applyFill="1" applyBorder="1" applyAlignment="1">
      <alignment vertical="center"/>
    </xf>
    <xf numFmtId="177" fontId="32" fillId="0" borderId="3" xfId="4" applyNumberFormat="1" applyFont="1" applyFill="1" applyBorder="1" applyAlignment="1">
      <alignment vertical="center"/>
    </xf>
  </cellXfs>
  <cellStyles count="28">
    <cellStyle name="Comma" xfId="1" builtinId="3"/>
    <cellStyle name="Comma 2" xfId="10"/>
    <cellStyle name="Comma 2 33" xfId="12"/>
    <cellStyle name="Comma 2 42" xfId="13"/>
    <cellStyle name="Comma 2 83" xfId="11"/>
    <cellStyle name="Comma 3" xfId="4"/>
    <cellStyle name="Comma 3 2" xfId="5"/>
    <cellStyle name="Comma 38" xfId="15"/>
    <cellStyle name="Comma 41" xfId="18"/>
    <cellStyle name="Comma 43" xfId="20"/>
    <cellStyle name="Comma 45" xfId="23"/>
    <cellStyle name="Comma 47" xfId="25"/>
    <cellStyle name="Comma 48" xfId="16"/>
    <cellStyle name="Comma 49" xfId="21"/>
    <cellStyle name="Comma 50" xfId="24"/>
    <cellStyle name="Comma 51" xfId="26"/>
    <cellStyle name="Comma 90" xfId="14"/>
    <cellStyle name="Comma 91" xfId="17"/>
    <cellStyle name="Comma 92" xfId="19"/>
    <cellStyle name="Comma 93" xfId="22"/>
    <cellStyle name="Comma 94" xfId="27"/>
    <cellStyle name="Normal" xfId="0" builtinId="0"/>
    <cellStyle name="Normal 2" xfId="3"/>
    <cellStyle name="Percent" xfId="2" builtinId="5"/>
    <cellStyle name="Percent 2" xfId="6"/>
    <cellStyle name="Percent 2 26" xfId="8"/>
    <cellStyle name="Percent 2 27" xfId="9"/>
    <cellStyle name="Percent 2 8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showWhiteSpace="0" view="pageLayout" zoomScale="106" zoomScalePageLayoutView="106" workbookViewId="0">
      <selection activeCell="B47" sqref="B47"/>
    </sheetView>
  </sheetViews>
  <sheetFormatPr defaultRowHeight="15" x14ac:dyDescent="0.25"/>
  <cols>
    <col min="1" max="1" width="61" customWidth="1"/>
    <col min="2" max="2" width="12.42578125" customWidth="1"/>
    <col min="3" max="3" width="12.85546875" customWidth="1"/>
    <col min="4" max="5" width="11.140625" customWidth="1"/>
    <col min="6" max="6" width="11.42578125" customWidth="1"/>
    <col min="7" max="7" width="11.140625" customWidth="1"/>
  </cols>
  <sheetData>
    <row r="1" spans="1:11" ht="21" customHeight="1" x14ac:dyDescent="0.25">
      <c r="A1" s="216" t="s">
        <v>57</v>
      </c>
      <c r="B1" s="216"/>
      <c r="C1" s="216"/>
      <c r="D1" s="216"/>
      <c r="E1" s="216"/>
      <c r="F1" s="216"/>
      <c r="G1" s="216"/>
      <c r="H1" s="216"/>
    </row>
    <row r="2" spans="1:11" ht="25.5" customHeight="1" x14ac:dyDescent="0.25">
      <c r="A2" s="215" t="s">
        <v>118</v>
      </c>
      <c r="B2" s="215"/>
      <c r="C2" s="215"/>
      <c r="D2" s="215"/>
      <c r="E2" s="215"/>
      <c r="F2" s="215"/>
      <c r="G2" s="215"/>
      <c r="H2" s="215"/>
    </row>
    <row r="3" spans="1:11" ht="12" customHeight="1" x14ac:dyDescent="0.3">
      <c r="A3" s="88" t="s">
        <v>46</v>
      </c>
      <c r="B3" s="88"/>
      <c r="C3" s="221" t="s">
        <v>109</v>
      </c>
      <c r="D3" s="221"/>
      <c r="E3" s="89"/>
      <c r="F3" s="89"/>
    </row>
    <row r="4" spans="1:11" ht="87.75" customHeight="1" x14ac:dyDescent="0.3">
      <c r="A4" s="92"/>
      <c r="B4" s="97" t="s">
        <v>119</v>
      </c>
      <c r="C4" s="97" t="s">
        <v>120</v>
      </c>
      <c r="D4" s="97" t="s">
        <v>113</v>
      </c>
      <c r="E4" s="97" t="s">
        <v>121</v>
      </c>
      <c r="F4" s="5" t="s">
        <v>122</v>
      </c>
      <c r="G4" s="5" t="s">
        <v>123</v>
      </c>
      <c r="H4" s="5" t="s">
        <v>124</v>
      </c>
    </row>
    <row r="5" spans="1:11" ht="16.5" x14ac:dyDescent="0.3">
      <c r="A5" s="11" t="s">
        <v>27</v>
      </c>
      <c r="B5" s="172">
        <v>4605.58987565609</v>
      </c>
      <c r="C5" s="172">
        <v>4495.4310214882998</v>
      </c>
      <c r="D5" s="127">
        <v>4186.66534605575</v>
      </c>
      <c r="E5" s="127">
        <v>4183.0628584423703</v>
      </c>
      <c r="F5" s="127">
        <f>E5*100/B5</f>
        <v>90.825778486115667</v>
      </c>
      <c r="G5" s="127">
        <f>E5*100/C5</f>
        <v>93.051430184273769</v>
      </c>
      <c r="H5" s="128">
        <f>E5*100/D5</f>
        <v>99.913953294194542</v>
      </c>
      <c r="J5" s="58"/>
    </row>
    <row r="6" spans="1:11" ht="16.5" x14ac:dyDescent="0.3">
      <c r="A6" s="218" t="s">
        <v>26</v>
      </c>
      <c r="B6" s="219"/>
      <c r="C6" s="219"/>
      <c r="D6" s="219"/>
      <c r="E6" s="219"/>
      <c r="F6" s="219"/>
      <c r="G6" s="219"/>
      <c r="H6" s="220"/>
    </row>
    <row r="7" spans="1:11" ht="16.5" customHeight="1" x14ac:dyDescent="0.3">
      <c r="A7" s="6" t="s">
        <v>29</v>
      </c>
      <c r="B7" s="173">
        <v>4341.2075926113503</v>
      </c>
      <c r="C7" s="173">
        <v>4265.3604478217803</v>
      </c>
      <c r="D7" s="60">
        <v>3969.6861616986098</v>
      </c>
      <c r="E7" s="60">
        <v>3969.7336901829199</v>
      </c>
      <c r="F7" s="61">
        <f>E7*100/B7</f>
        <v>91.443074432545643</v>
      </c>
      <c r="G7" s="61">
        <f>E7*100/C7</f>
        <v>93.069126015133605</v>
      </c>
      <c r="H7" s="125">
        <f>E7*100/D7</f>
        <v>100.00119728568895</v>
      </c>
      <c r="J7" t="s">
        <v>112</v>
      </c>
    </row>
    <row r="8" spans="1:11" ht="17.25" customHeight="1" x14ac:dyDescent="0.3">
      <c r="A8" s="217" t="s">
        <v>3</v>
      </c>
      <c r="B8" s="217"/>
      <c r="C8" s="217"/>
      <c r="D8" s="217"/>
      <c r="E8" s="217"/>
      <c r="F8" s="217"/>
      <c r="G8" s="217"/>
      <c r="H8" s="105"/>
    </row>
    <row r="9" spans="1:11" ht="16.5" x14ac:dyDescent="0.3">
      <c r="A9" s="13" t="s">
        <v>2</v>
      </c>
      <c r="B9" s="174">
        <v>3326.8674272913499</v>
      </c>
      <c r="C9" s="174">
        <v>2975.4689547166399</v>
      </c>
      <c r="D9" s="54">
        <v>2321.87771850118</v>
      </c>
      <c r="E9" s="54">
        <v>2261.4877895988002</v>
      </c>
      <c r="F9" s="54">
        <f>E9*100/B9</f>
        <v>67.976492572174593</v>
      </c>
      <c r="G9" s="54">
        <f>E9*100/C9</f>
        <v>76.004415573348382</v>
      </c>
      <c r="H9" s="106">
        <f>E9*100/D9</f>
        <v>97.39909089866444</v>
      </c>
      <c r="I9" s="58"/>
      <c r="J9" s="58"/>
      <c r="K9" s="57"/>
    </row>
    <row r="10" spans="1:11" ht="16.5" x14ac:dyDescent="0.3">
      <c r="A10" s="217" t="s">
        <v>1</v>
      </c>
      <c r="B10" s="217"/>
      <c r="C10" s="217"/>
      <c r="D10" s="217"/>
      <c r="E10" s="217"/>
      <c r="F10" s="217"/>
      <c r="G10" s="217"/>
      <c r="H10" s="105"/>
      <c r="K10" s="94"/>
    </row>
    <row r="11" spans="1:11" ht="18.75" customHeight="1" x14ac:dyDescent="0.3">
      <c r="A11" s="1" t="s">
        <v>42</v>
      </c>
      <c r="B11" s="126">
        <v>2443.1977216119499</v>
      </c>
      <c r="C11" s="126">
        <v>2139.74438282047</v>
      </c>
      <c r="D11" s="124">
        <v>1772.58153622035</v>
      </c>
      <c r="E11" s="64">
        <v>1735.4644692238601</v>
      </c>
      <c r="F11" s="53">
        <f>E11*100/B11</f>
        <v>71.03250194907892</v>
      </c>
      <c r="G11" s="53">
        <f>E11*100/C11</f>
        <v>81.106158434508203</v>
      </c>
      <c r="H11" s="104">
        <f>E11*100/D11</f>
        <v>97.906044588750817</v>
      </c>
    </row>
    <row r="12" spans="1:11" ht="33.75" customHeight="1" x14ac:dyDescent="0.3">
      <c r="A12" s="1" t="s">
        <v>44</v>
      </c>
      <c r="B12" s="126">
        <v>3.4436309999999999</v>
      </c>
      <c r="C12" s="126">
        <v>67.439004294859302</v>
      </c>
      <c r="D12" s="55">
        <v>44.393435719099998</v>
      </c>
      <c r="E12" s="55">
        <v>44.563941555575802</v>
      </c>
      <c r="F12" s="53">
        <f>E12*100/B12</f>
        <v>1294.0974673411815</v>
      </c>
      <c r="G12" s="53">
        <f>E12*100/C12</f>
        <v>66.080367024299008</v>
      </c>
      <c r="H12" s="104">
        <f>E12*100/D12</f>
        <v>100.38407893805446</v>
      </c>
      <c r="K12" s="95"/>
    </row>
    <row r="13" spans="1:11" ht="34.5" customHeight="1" x14ac:dyDescent="0.3">
      <c r="A13" s="1" t="s">
        <v>43</v>
      </c>
      <c r="B13" s="126">
        <v>875.74467468</v>
      </c>
      <c r="C13" s="126">
        <v>764.51214760000005</v>
      </c>
      <c r="D13" s="55">
        <v>501.96232656000001</v>
      </c>
      <c r="E13" s="55">
        <v>478.58153881999999</v>
      </c>
      <c r="F13" s="53">
        <f>E13*100/B13</f>
        <v>54.648524011279342</v>
      </c>
      <c r="G13" s="53">
        <f>E13*100/C13</f>
        <v>62.5995990151877</v>
      </c>
      <c r="H13" s="104">
        <f>E13*100/D13</f>
        <v>95.342123003486932</v>
      </c>
    </row>
    <row r="14" spans="1:11" ht="16.5" x14ac:dyDescent="0.3">
      <c r="A14" s="1" t="s">
        <v>111</v>
      </c>
      <c r="B14" s="126">
        <v>4.4813999993984002</v>
      </c>
      <c r="C14" s="126">
        <v>3.7734200013168002</v>
      </c>
      <c r="D14" s="51">
        <v>2.9404200017303999</v>
      </c>
      <c r="E14" s="51">
        <v>2.8778399993616</v>
      </c>
      <c r="F14" s="53">
        <f>E14*100/B14</f>
        <v>64.217432046858832</v>
      </c>
      <c r="G14" s="53">
        <f>E14*100/C14</f>
        <v>76.266092784723881</v>
      </c>
      <c r="H14" s="105">
        <f t="shared" ref="H14:H21" si="0">E14*100/D14</f>
        <v>97.871732530319733</v>
      </c>
    </row>
    <row r="15" spans="1:11" ht="16.5" x14ac:dyDescent="0.3">
      <c r="A15" s="13" t="s">
        <v>6</v>
      </c>
      <c r="B15" s="175">
        <v>1014.34016532</v>
      </c>
      <c r="C15" s="175">
        <v>1289.8914931051399</v>
      </c>
      <c r="D15" s="63">
        <v>1647.80844319742</v>
      </c>
      <c r="E15" s="63">
        <v>1708.2459005841199</v>
      </c>
      <c r="F15" s="63">
        <f>E15*100/B15</f>
        <v>168.40956899751765</v>
      </c>
      <c r="G15" s="63">
        <f>E15*100/C15</f>
        <v>132.4333023138156</v>
      </c>
      <c r="H15" s="106">
        <f t="shared" si="0"/>
        <v>103.66774776741808</v>
      </c>
    </row>
    <row r="16" spans="1:11" ht="16.5" x14ac:dyDescent="0.3">
      <c r="A16" s="217" t="s">
        <v>1</v>
      </c>
      <c r="B16" s="217"/>
      <c r="C16" s="217"/>
      <c r="D16" s="217"/>
      <c r="E16" s="217"/>
      <c r="F16" s="217"/>
      <c r="G16" s="217"/>
      <c r="H16" s="105"/>
      <c r="J16" s="58"/>
    </row>
    <row r="17" spans="1:11" ht="21" customHeight="1" x14ac:dyDescent="0.3">
      <c r="A17" s="1" t="s">
        <v>42</v>
      </c>
      <c r="B17" s="55" t="s">
        <v>24</v>
      </c>
      <c r="C17" s="55" t="s">
        <v>24</v>
      </c>
      <c r="D17" s="55"/>
      <c r="E17" s="55" t="s">
        <v>24</v>
      </c>
      <c r="F17" s="55" t="s">
        <v>24</v>
      </c>
      <c r="G17" s="55" t="s">
        <v>24</v>
      </c>
      <c r="H17" s="105" t="s">
        <v>24</v>
      </c>
      <c r="K17" s="94"/>
    </row>
    <row r="18" spans="1:11" ht="36.75" customHeight="1" x14ac:dyDescent="0.3">
      <c r="A18" s="1" t="s">
        <v>41</v>
      </c>
      <c r="B18" s="130">
        <v>966.15484000000004</v>
      </c>
      <c r="C18" s="130">
        <v>1205.3392587051401</v>
      </c>
      <c r="D18" s="51">
        <v>1451.8571672809001</v>
      </c>
      <c r="E18" s="51">
        <v>1497.18245644442</v>
      </c>
      <c r="F18" s="55">
        <f>E18*100/B18</f>
        <v>154.96299293438514</v>
      </c>
      <c r="G18" s="55">
        <f>E18*100/C18</f>
        <v>124.21253565181296</v>
      </c>
      <c r="H18" s="104">
        <f t="shared" si="0"/>
        <v>103.12188348723085</v>
      </c>
      <c r="I18" s="94"/>
      <c r="J18" s="94"/>
    </row>
    <row r="19" spans="1:11" ht="36" customHeight="1" x14ac:dyDescent="0.3">
      <c r="A19" s="1" t="s">
        <v>39</v>
      </c>
      <c r="B19" s="130">
        <v>48.185325319999997</v>
      </c>
      <c r="C19" s="130">
        <v>79.197852400000002</v>
      </c>
      <c r="D19" s="51">
        <v>186.78517343999999</v>
      </c>
      <c r="E19" s="51">
        <v>202.27346118</v>
      </c>
      <c r="F19" s="55">
        <f>E19*100/B19</f>
        <v>419.78228814830385</v>
      </c>
      <c r="G19" s="55">
        <f>E19*100/C19</f>
        <v>255.40270985933958</v>
      </c>
      <c r="H19" s="104">
        <f t="shared" si="0"/>
        <v>108.29203274261768</v>
      </c>
    </row>
    <row r="20" spans="1:11" ht="16.5" x14ac:dyDescent="0.3">
      <c r="A20" s="1" t="s">
        <v>40</v>
      </c>
      <c r="B20" s="62" t="s">
        <v>24</v>
      </c>
      <c r="C20" s="51">
        <v>5.3543820000000002</v>
      </c>
      <c r="D20" s="51">
        <v>9.1661024765233403</v>
      </c>
      <c r="E20" s="51">
        <v>8.7899829597022201</v>
      </c>
      <c r="F20" s="55" t="s">
        <v>24</v>
      </c>
      <c r="G20" s="55" t="s">
        <v>24</v>
      </c>
      <c r="H20" s="104">
        <f t="shared" si="0"/>
        <v>95.896625443753706</v>
      </c>
      <c r="K20" s="58"/>
    </row>
    <row r="21" spans="1:11" ht="19.5" customHeight="1" x14ac:dyDescent="0.25">
      <c r="A21" s="133" t="s">
        <v>28</v>
      </c>
      <c r="B21" s="132">
        <v>264.38228304474302</v>
      </c>
      <c r="C21" s="132">
        <v>230.07057366651799</v>
      </c>
      <c r="D21" s="134">
        <v>216.979184357138</v>
      </c>
      <c r="E21" s="134">
        <v>213.32916825944901</v>
      </c>
      <c r="F21" s="135">
        <f>E21*100/B21</f>
        <v>80.689661123527713</v>
      </c>
      <c r="G21" s="135">
        <f>E21*100/C21</f>
        <v>92.723360862595456</v>
      </c>
      <c r="H21" s="136">
        <f t="shared" si="0"/>
        <v>98.317803567884539</v>
      </c>
      <c r="I21" s="58"/>
      <c r="J21" s="58"/>
    </row>
    <row r="22" spans="1:11" ht="16.5" x14ac:dyDescent="0.3">
      <c r="A22" s="217" t="s">
        <v>30</v>
      </c>
      <c r="B22" s="217"/>
      <c r="C22" s="217"/>
      <c r="D22" s="217"/>
      <c r="E22" s="217"/>
      <c r="F22" s="217"/>
      <c r="G22" s="217"/>
      <c r="H22" s="105"/>
    </row>
    <row r="23" spans="1:11" ht="18" customHeight="1" x14ac:dyDescent="0.3">
      <c r="A23" s="4" t="s">
        <v>38</v>
      </c>
      <c r="B23" s="170">
        <v>62.863030228893599</v>
      </c>
      <c r="C23" s="177">
        <v>48.1532785457496</v>
      </c>
      <c r="D23" s="53">
        <v>34.265394221866202</v>
      </c>
      <c r="E23" s="53">
        <v>33.710475053879399</v>
      </c>
      <c r="F23" s="53">
        <f>E23*100/B23</f>
        <v>53.625278531967943</v>
      </c>
      <c r="G23" s="53">
        <f>E23*100/C23</f>
        <v>70.006604060929433</v>
      </c>
      <c r="H23" s="105">
        <f>E23*100/D23</f>
        <v>98.380525948734928</v>
      </c>
    </row>
    <row r="24" spans="1:11" ht="28.5" customHeight="1" x14ac:dyDescent="0.25">
      <c r="A24" s="234" t="s">
        <v>4</v>
      </c>
      <c r="B24" s="234"/>
      <c r="C24" s="234"/>
      <c r="D24" s="234"/>
      <c r="E24" s="234"/>
      <c r="F24" s="234"/>
      <c r="G24" s="234"/>
      <c r="H24" s="234"/>
    </row>
    <row r="26" spans="1:11" ht="14.25" customHeight="1" x14ac:dyDescent="0.3">
      <c r="A26" s="50" t="s">
        <v>50</v>
      </c>
      <c r="B26" s="50"/>
    </row>
    <row r="27" spans="1:11" ht="89.25" customHeight="1" x14ac:dyDescent="0.3">
      <c r="A27" s="101"/>
      <c r="B27" s="97" t="s">
        <v>119</v>
      </c>
      <c r="C27" s="97" t="s">
        <v>120</v>
      </c>
      <c r="D27" s="97" t="s">
        <v>113</v>
      </c>
      <c r="E27" s="97" t="s">
        <v>121</v>
      </c>
      <c r="F27" s="5" t="s">
        <v>122</v>
      </c>
      <c r="G27" s="5" t="s">
        <v>123</v>
      </c>
      <c r="H27" s="5" t="s">
        <v>124</v>
      </c>
    </row>
    <row r="28" spans="1:11" ht="16.5" x14ac:dyDescent="0.3">
      <c r="A28" s="65" t="s">
        <v>27</v>
      </c>
      <c r="B28" s="172">
        <v>8723.3689591182792</v>
      </c>
      <c r="C28" s="172">
        <v>9324.2989742974805</v>
      </c>
      <c r="D28" s="66">
        <v>10637.663810899599</v>
      </c>
      <c r="E28" s="181">
        <v>10751.716594978599</v>
      </c>
      <c r="F28" s="59">
        <f>E28*100/B28</f>
        <v>123.25188405266464</v>
      </c>
      <c r="G28" s="59">
        <f>E28*100/C28</f>
        <v>115.30857842091731</v>
      </c>
      <c r="H28" s="107">
        <f>E28*100/D28</f>
        <v>101.07216007298649</v>
      </c>
      <c r="J28" s="58"/>
    </row>
    <row r="29" spans="1:11" ht="16.5" x14ac:dyDescent="0.3">
      <c r="A29" s="230" t="s">
        <v>26</v>
      </c>
      <c r="B29" s="231"/>
      <c r="C29" s="231"/>
      <c r="D29" s="231"/>
      <c r="E29" s="231"/>
      <c r="F29" s="231"/>
      <c r="G29" s="232"/>
      <c r="H29" s="105"/>
    </row>
    <row r="30" spans="1:11" ht="16.5" x14ac:dyDescent="0.3">
      <c r="A30" s="67" t="s">
        <v>0</v>
      </c>
      <c r="B30" s="176">
        <v>8222.6070016882804</v>
      </c>
      <c r="C30" s="176">
        <v>8847.0929391474801</v>
      </c>
      <c r="D30" s="182">
        <v>10086.353537359601</v>
      </c>
      <c r="E30" s="60">
        <v>10203.397137158599</v>
      </c>
      <c r="F30" s="61">
        <f>E30*100/B30</f>
        <v>124.08956350538971</v>
      </c>
      <c r="G30" s="61">
        <f>E30*100/C30</f>
        <v>115.33050695115467</v>
      </c>
      <c r="H30" s="107">
        <f t="shared" ref="H30:H47" si="1">E30*100/D30</f>
        <v>101.16041540052579</v>
      </c>
    </row>
    <row r="31" spans="1:11" ht="16.5" x14ac:dyDescent="0.3">
      <c r="A31" s="102" t="s">
        <v>47</v>
      </c>
      <c r="B31" s="76"/>
      <c r="C31" s="68"/>
      <c r="D31" s="68"/>
      <c r="E31" s="68"/>
      <c r="F31" s="69"/>
      <c r="G31" s="69"/>
      <c r="H31" s="105"/>
    </row>
    <row r="32" spans="1:11" ht="16.5" x14ac:dyDescent="0.3">
      <c r="A32" s="70" t="s">
        <v>2</v>
      </c>
      <c r="B32" s="174">
        <v>6301.3626549195897</v>
      </c>
      <c r="C32" s="174">
        <v>6171.6355984332604</v>
      </c>
      <c r="D32" s="71">
        <v>5899.5292286027498</v>
      </c>
      <c r="E32" s="71">
        <v>5812.6967295502</v>
      </c>
      <c r="F32" s="72">
        <f>E32*100/B32</f>
        <v>92.245075357028071</v>
      </c>
      <c r="G32" s="72">
        <f>E32*100/C32</f>
        <v>94.184056022779743</v>
      </c>
      <c r="H32" s="106">
        <f t="shared" si="1"/>
        <v>98.528145286041479</v>
      </c>
      <c r="J32" s="58"/>
    </row>
    <row r="33" spans="1:11" ht="16.5" x14ac:dyDescent="0.3">
      <c r="A33" s="227" t="s">
        <v>47</v>
      </c>
      <c r="B33" s="228"/>
      <c r="C33" s="228"/>
      <c r="D33" s="228"/>
      <c r="E33" s="228"/>
      <c r="F33" s="228"/>
      <c r="G33" s="229"/>
      <c r="H33" s="105"/>
    </row>
    <row r="34" spans="1:11" ht="17.25" customHeight="1" x14ac:dyDescent="0.25">
      <c r="A34" s="102" t="s">
        <v>42</v>
      </c>
      <c r="B34" s="126">
        <v>4627.6189893399996</v>
      </c>
      <c r="C34" s="126">
        <v>4438.1987530500001</v>
      </c>
      <c r="D34" s="73">
        <v>4503.8532820600003</v>
      </c>
      <c r="E34" s="73">
        <v>4460.6602303600002</v>
      </c>
      <c r="F34" s="74">
        <f>E34*100/B34</f>
        <v>96.392123911570962</v>
      </c>
      <c r="G34" s="74">
        <f>E34*100/C34</f>
        <v>100.50609444416081</v>
      </c>
      <c r="H34" s="104">
        <f t="shared" si="1"/>
        <v>99.040975604777159</v>
      </c>
    </row>
    <row r="35" spans="1:11" ht="32.25" customHeight="1" x14ac:dyDescent="0.25">
      <c r="A35" s="102" t="s">
        <v>44</v>
      </c>
      <c r="B35" s="126">
        <v>6.5225225395863298</v>
      </c>
      <c r="C35" s="126">
        <v>139.880121743258</v>
      </c>
      <c r="D35" s="73">
        <v>112.796797822751</v>
      </c>
      <c r="E35" s="73">
        <v>114.542593830195</v>
      </c>
      <c r="F35" s="74">
        <f>E35*100/B35</f>
        <v>1756.1088234653996</v>
      </c>
      <c r="G35" s="74">
        <f>E35*100/C35</f>
        <v>81.886255461252318</v>
      </c>
      <c r="H35" s="104">
        <f t="shared" si="1"/>
        <v>101.54773543322332</v>
      </c>
    </row>
    <row r="36" spans="1:11" ht="30.75" customHeight="1" x14ac:dyDescent="0.25">
      <c r="A36" s="102" t="s">
        <v>45</v>
      </c>
      <c r="B36" s="126">
        <v>1658.7329999999999</v>
      </c>
      <c r="C36" s="126">
        <v>1585.73</v>
      </c>
      <c r="D36" s="73">
        <v>1275.4079999999999</v>
      </c>
      <c r="E36" s="73">
        <v>1230.097</v>
      </c>
      <c r="F36" s="74">
        <f>E36*100/B36</f>
        <v>74.15883086669163</v>
      </c>
      <c r="G36" s="74">
        <f>E36*100/C36</f>
        <v>77.572915944076229</v>
      </c>
      <c r="H36" s="104">
        <f t="shared" si="1"/>
        <v>96.447332931893172</v>
      </c>
      <c r="K36" s="58"/>
    </row>
    <row r="37" spans="1:11" ht="16.5" x14ac:dyDescent="0.3">
      <c r="A37" s="102" t="s">
        <v>111</v>
      </c>
      <c r="B37" s="126">
        <v>8.4881430400000006</v>
      </c>
      <c r="C37" s="126">
        <v>7.82672364</v>
      </c>
      <c r="D37" s="73">
        <v>7.4711487200000004</v>
      </c>
      <c r="E37" s="73">
        <v>7.3969053599999999</v>
      </c>
      <c r="F37" s="76">
        <f>E37*100/B37</f>
        <v>87.143976310747931</v>
      </c>
      <c r="G37" s="74">
        <f>E37*100/C37</f>
        <v>94.508324303117973</v>
      </c>
      <c r="H37" s="105">
        <f t="shared" si="1"/>
        <v>99.006265799511468</v>
      </c>
    </row>
    <row r="38" spans="1:11" ht="16.5" x14ac:dyDescent="0.3">
      <c r="A38" s="70" t="s">
        <v>6</v>
      </c>
      <c r="B38" s="175">
        <v>1921.2443467686901</v>
      </c>
      <c r="C38" s="175">
        <v>2675.4573407142202</v>
      </c>
      <c r="D38" s="71">
        <v>4186.8243087568198</v>
      </c>
      <c r="E38" s="71">
        <v>4390.7004076083904</v>
      </c>
      <c r="F38" s="72">
        <f>E38*100/B38</f>
        <v>228.5342005035975</v>
      </c>
      <c r="G38" s="72">
        <f>E38*100/C38</f>
        <v>164.1102753085303</v>
      </c>
      <c r="H38" s="106">
        <f t="shared" si="1"/>
        <v>104.86946869074873</v>
      </c>
    </row>
    <row r="39" spans="1:11" ht="16.5" x14ac:dyDescent="0.3">
      <c r="A39" s="233" t="s">
        <v>3</v>
      </c>
      <c r="B39" s="233"/>
      <c r="C39" s="233"/>
      <c r="D39" s="233"/>
      <c r="E39" s="233"/>
      <c r="F39" s="233"/>
      <c r="G39" s="233"/>
      <c r="H39" s="105"/>
      <c r="J39" s="57"/>
    </row>
    <row r="40" spans="1:11" ht="18" customHeight="1" x14ac:dyDescent="0.3">
      <c r="A40" s="102" t="s">
        <v>42</v>
      </c>
      <c r="B40" s="68" t="s">
        <v>24</v>
      </c>
      <c r="C40" s="68" t="s">
        <v>24</v>
      </c>
      <c r="D40" s="68" t="s">
        <v>24</v>
      </c>
      <c r="E40" s="68" t="s">
        <v>24</v>
      </c>
      <c r="F40" s="68" t="s">
        <v>24</v>
      </c>
      <c r="G40" s="75" t="s">
        <v>24</v>
      </c>
      <c r="H40" s="105" t="s">
        <v>24</v>
      </c>
    </row>
    <row r="41" spans="1:11" ht="32.25" customHeight="1" x14ac:dyDescent="0.25">
      <c r="A41" s="91" t="s">
        <v>41</v>
      </c>
      <c r="B41" s="178">
        <v>1829.97734676869</v>
      </c>
      <c r="C41" s="178">
        <v>2500.08142932287</v>
      </c>
      <c r="D41" s="75">
        <v>3688.9426716490102</v>
      </c>
      <c r="E41" s="75">
        <v>3848.2045351473298</v>
      </c>
      <c r="F41" s="75">
        <f>E41*100/B41</f>
        <v>210.28700393162543</v>
      </c>
      <c r="G41" s="75">
        <f>E41*100/C41</f>
        <v>153.92316786216</v>
      </c>
      <c r="H41" s="104">
        <f>E41*100/D41</f>
        <v>104.3172767287036</v>
      </c>
    </row>
    <row r="42" spans="1:11" ht="33" customHeight="1" x14ac:dyDescent="0.25">
      <c r="A42" s="91" t="s">
        <v>39</v>
      </c>
      <c r="B42" s="130">
        <v>91.266999999999996</v>
      </c>
      <c r="C42" s="130">
        <v>164.27</v>
      </c>
      <c r="D42" s="75">
        <v>474.59199999999998</v>
      </c>
      <c r="E42" s="75">
        <v>519.90300000000002</v>
      </c>
      <c r="F42" s="75">
        <f>E42*100/B42</f>
        <v>569.65058564431843</v>
      </c>
      <c r="G42" s="75">
        <f>E42*100/C42</f>
        <v>316.49296889267669</v>
      </c>
      <c r="H42" s="104">
        <f t="shared" si="1"/>
        <v>109.54735857325872</v>
      </c>
      <c r="J42" s="57"/>
    </row>
    <row r="43" spans="1:11" ht="16.5" x14ac:dyDescent="0.25">
      <c r="A43" s="91" t="s">
        <v>40</v>
      </c>
      <c r="B43" s="62" t="s">
        <v>24</v>
      </c>
      <c r="C43" s="55">
        <v>11.1059113913548</v>
      </c>
      <c r="D43" s="75">
        <v>23.2896371078165</v>
      </c>
      <c r="E43" s="75">
        <v>22.592872461065699</v>
      </c>
      <c r="F43" s="75" t="s">
        <v>24</v>
      </c>
      <c r="G43" s="75" t="s">
        <v>24</v>
      </c>
      <c r="H43" s="104">
        <f t="shared" si="1"/>
        <v>97.008263187935412</v>
      </c>
    </row>
    <row r="44" spans="1:11" ht="21.75" customHeight="1" x14ac:dyDescent="0.25">
      <c r="A44" s="137" t="s">
        <v>28</v>
      </c>
      <c r="B44" s="132">
        <v>500.76195743</v>
      </c>
      <c r="C44" s="132">
        <v>477.20603514999999</v>
      </c>
      <c r="D44" s="137">
        <v>551.31027354000003</v>
      </c>
      <c r="E44" s="137">
        <v>548.31945782000003</v>
      </c>
      <c r="F44" s="138">
        <f>E44*100/B44</f>
        <v>109.49702741679373</v>
      </c>
      <c r="G44" s="138">
        <f>E44*100/C44</f>
        <v>114.90203757537286</v>
      </c>
      <c r="H44" s="136">
        <f>E44*100/D44</f>
        <v>99.457507711438822</v>
      </c>
      <c r="J44" s="58"/>
    </row>
    <row r="45" spans="1:11" ht="16.5" x14ac:dyDescent="0.3">
      <c r="A45" s="224" t="s">
        <v>48</v>
      </c>
      <c r="B45" s="225"/>
      <c r="C45" s="225"/>
      <c r="D45" s="225"/>
      <c r="E45" s="225"/>
      <c r="F45" s="225"/>
      <c r="G45" s="226"/>
      <c r="H45" s="105"/>
    </row>
    <row r="46" spans="1:11" ht="33" customHeight="1" x14ac:dyDescent="0.25">
      <c r="A46" s="68" t="s">
        <v>38</v>
      </c>
      <c r="B46" s="130">
        <v>119.06778966</v>
      </c>
      <c r="C46" s="130">
        <v>99.878201579999995</v>
      </c>
      <c r="D46" s="75">
        <v>87.063023659999999</v>
      </c>
      <c r="E46" s="75">
        <v>86.645954489999994</v>
      </c>
      <c r="F46" s="75">
        <f>E46*100/B46</f>
        <v>72.770272075612482</v>
      </c>
      <c r="G46" s="75">
        <f>E46*100/C46</f>
        <v>86.751616588329028</v>
      </c>
      <c r="H46" s="104">
        <f t="shared" si="1"/>
        <v>99.520957172784676</v>
      </c>
    </row>
    <row r="47" spans="1:11" ht="32.25" customHeight="1" x14ac:dyDescent="0.25">
      <c r="A47" s="70" t="s">
        <v>25</v>
      </c>
      <c r="B47" s="139">
        <v>527.96</v>
      </c>
      <c r="C47" s="139">
        <v>482.12</v>
      </c>
      <c r="D47" s="72">
        <v>393.57</v>
      </c>
      <c r="E47" s="72">
        <v>389.06</v>
      </c>
      <c r="F47" s="71">
        <f>E47*100/B47</f>
        <v>73.691188726418659</v>
      </c>
      <c r="G47" s="71">
        <f>E47*100/C47</f>
        <v>80.697751597112756</v>
      </c>
      <c r="H47" s="108">
        <f t="shared" si="1"/>
        <v>98.854079325151815</v>
      </c>
    </row>
    <row r="48" spans="1:11" ht="25.5" customHeight="1" x14ac:dyDescent="0.25">
      <c r="A48" s="222" t="s">
        <v>79</v>
      </c>
      <c r="B48" s="223"/>
      <c r="C48" s="223"/>
      <c r="D48" s="222"/>
      <c r="E48" s="222"/>
      <c r="F48" s="222"/>
      <c r="G48" s="222"/>
    </row>
  </sheetData>
  <mergeCells count="14">
    <mergeCell ref="A48:G48"/>
    <mergeCell ref="A45:G45"/>
    <mergeCell ref="A22:G22"/>
    <mergeCell ref="A33:G33"/>
    <mergeCell ref="A29:G29"/>
    <mergeCell ref="A39:G39"/>
    <mergeCell ref="A24:H24"/>
    <mergeCell ref="A2:H2"/>
    <mergeCell ref="A1:H1"/>
    <mergeCell ref="A10:G10"/>
    <mergeCell ref="A16:G16"/>
    <mergeCell ref="A8:G8"/>
    <mergeCell ref="A6:H6"/>
    <mergeCell ref="C3:D3"/>
  </mergeCells>
  <pageMargins left="0.27083333333333331" right="6.25E-2" top="8.3333333333333329E-2" bottom="7.2916666666666671E-2" header="0.2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showRuler="0" view="pageLayout" zoomScale="118" zoomScalePageLayoutView="118" workbookViewId="0">
      <selection activeCell="A26" sqref="A26:H26"/>
    </sheetView>
  </sheetViews>
  <sheetFormatPr defaultRowHeight="15" x14ac:dyDescent="0.25"/>
  <cols>
    <col min="1" max="1" width="51.85546875" customWidth="1"/>
    <col min="2" max="2" width="12.140625" customWidth="1"/>
    <col min="3" max="4" width="11.5703125" customWidth="1"/>
    <col min="5" max="5" width="11.140625" customWidth="1"/>
    <col min="6" max="6" width="14.7109375" customWidth="1"/>
    <col min="7" max="7" width="15" customWidth="1"/>
    <col min="8" max="8" width="14.42578125" customWidth="1"/>
  </cols>
  <sheetData>
    <row r="1" spans="1:10" ht="19.5" customHeight="1" x14ac:dyDescent="0.3">
      <c r="A1" s="120" t="s">
        <v>33</v>
      </c>
      <c r="B1" s="120"/>
      <c r="C1" s="120"/>
      <c r="D1" s="120"/>
      <c r="E1" s="120"/>
      <c r="F1" s="120"/>
      <c r="G1" s="120"/>
      <c r="H1" s="120"/>
    </row>
    <row r="2" spans="1:10" ht="33.75" customHeight="1" x14ac:dyDescent="0.25">
      <c r="A2" s="235" t="s">
        <v>125</v>
      </c>
      <c r="B2" s="235"/>
      <c r="C2" s="235"/>
      <c r="D2" s="235"/>
      <c r="E2" s="235"/>
      <c r="F2" s="235"/>
      <c r="G2" s="235"/>
      <c r="H2" s="235"/>
    </row>
    <row r="3" spans="1:10" ht="124.5" customHeight="1" x14ac:dyDescent="0.3">
      <c r="A3" s="103"/>
      <c r="B3" s="97" t="s">
        <v>119</v>
      </c>
      <c r="C3" s="97" t="s">
        <v>120</v>
      </c>
      <c r="D3" s="97" t="s">
        <v>113</v>
      </c>
      <c r="E3" s="97" t="s">
        <v>121</v>
      </c>
      <c r="F3" s="5" t="s">
        <v>126</v>
      </c>
      <c r="G3" s="5" t="s">
        <v>127</v>
      </c>
      <c r="H3" s="5" t="s">
        <v>128</v>
      </c>
    </row>
    <row r="4" spans="1:10" ht="20.25" customHeight="1" x14ac:dyDescent="0.25">
      <c r="A4" s="8" t="s">
        <v>5</v>
      </c>
      <c r="B4" s="171">
        <v>4341.2075926113503</v>
      </c>
      <c r="C4" s="171">
        <v>4265.3604478217803</v>
      </c>
      <c r="D4" s="77">
        <v>3969.6861616986098</v>
      </c>
      <c r="E4" s="77">
        <v>3969.7336901829199</v>
      </c>
      <c r="F4" s="77"/>
      <c r="G4" s="77"/>
      <c r="H4" s="122"/>
      <c r="J4" s="95"/>
    </row>
    <row r="5" spans="1:10" ht="16.5" x14ac:dyDescent="0.3">
      <c r="A5" s="9" t="s">
        <v>31</v>
      </c>
      <c r="B5" s="140">
        <v>100</v>
      </c>
      <c r="C5" s="140">
        <v>100</v>
      </c>
      <c r="D5" s="121">
        <v>100</v>
      </c>
      <c r="E5" s="121">
        <v>100</v>
      </c>
      <c r="F5" s="78"/>
      <c r="G5" s="78"/>
      <c r="H5" s="111"/>
    </row>
    <row r="6" spans="1:10" ht="16.5" x14ac:dyDescent="0.3">
      <c r="A6" s="2" t="s">
        <v>1</v>
      </c>
      <c r="B6" s="141"/>
      <c r="C6" s="141"/>
      <c r="D6" s="79"/>
      <c r="E6" s="79"/>
      <c r="F6" s="79"/>
      <c r="G6" s="79"/>
      <c r="H6" s="76"/>
    </row>
    <row r="7" spans="1:10" ht="16.5" x14ac:dyDescent="0.3">
      <c r="A7" s="2" t="s">
        <v>6</v>
      </c>
      <c r="B7" s="142">
        <v>23.365391856551302</v>
      </c>
      <c r="C7" s="142">
        <v>30.241090029421901</v>
      </c>
      <c r="D7" s="76">
        <v>41.5097913557059</v>
      </c>
      <c r="E7" s="76">
        <v>43.031750588423201</v>
      </c>
      <c r="F7" s="79">
        <f>E7-B7</f>
        <v>19.666358731871899</v>
      </c>
      <c r="G7" s="80">
        <f>E7-C7</f>
        <v>12.790660559001299</v>
      </c>
      <c r="H7" s="76">
        <f t="shared" ref="H7:H21" si="0">E7-D7</f>
        <v>1.5219592327173004</v>
      </c>
    </row>
    <row r="8" spans="1:10" ht="16.5" x14ac:dyDescent="0.3">
      <c r="A8" s="2" t="s">
        <v>2</v>
      </c>
      <c r="B8" s="142">
        <v>76.634608143448702</v>
      </c>
      <c r="C8" s="142">
        <v>69.758909970578102</v>
      </c>
      <c r="D8" s="76">
        <v>58.4902086442941</v>
      </c>
      <c r="E8" s="76">
        <v>56.968249411576799</v>
      </c>
      <c r="F8" s="80">
        <f>E8-B8</f>
        <v>-19.666358731871902</v>
      </c>
      <c r="G8" s="80">
        <f>E8-C8</f>
        <v>-12.790660559001303</v>
      </c>
      <c r="H8" s="112">
        <f t="shared" si="0"/>
        <v>-1.5219592327173004</v>
      </c>
    </row>
    <row r="9" spans="1:10" ht="16.5" x14ac:dyDescent="0.3">
      <c r="A9" s="9" t="s">
        <v>32</v>
      </c>
      <c r="B9" s="140">
        <v>100</v>
      </c>
      <c r="C9" s="140">
        <v>100</v>
      </c>
      <c r="D9" s="121">
        <v>100</v>
      </c>
      <c r="E9" s="121">
        <v>100</v>
      </c>
      <c r="F9" s="78"/>
      <c r="G9" s="90"/>
      <c r="H9" s="111"/>
    </row>
    <row r="10" spans="1:10" ht="16.5" x14ac:dyDescent="0.3">
      <c r="A10" s="2" t="s">
        <v>1</v>
      </c>
      <c r="B10" s="141"/>
      <c r="C10" s="141"/>
      <c r="D10" s="79"/>
      <c r="E10" s="79"/>
      <c r="F10" s="79"/>
      <c r="G10" s="80"/>
      <c r="H10" s="76"/>
    </row>
    <row r="11" spans="1:10" ht="16.5" x14ac:dyDescent="0.3">
      <c r="A11" s="2" t="s">
        <v>7</v>
      </c>
      <c r="B11" s="142">
        <v>56.279218846162202</v>
      </c>
      <c r="C11" s="142">
        <v>50.165616927244301</v>
      </c>
      <c r="D11" s="76">
        <v>44.652938897866797</v>
      </c>
      <c r="E11" s="76">
        <v>43.717402845325203</v>
      </c>
      <c r="F11" s="143">
        <f>E11-B11</f>
        <v>-12.561816000836998</v>
      </c>
      <c r="G11" s="143">
        <f>E11-C11</f>
        <v>-6.4482140819190974</v>
      </c>
      <c r="H11" s="144">
        <f t="shared" si="0"/>
        <v>-0.93553605254159322</v>
      </c>
    </row>
    <row r="12" spans="1:10" ht="16.5" x14ac:dyDescent="0.3">
      <c r="A12" s="2" t="s">
        <v>8</v>
      </c>
      <c r="B12" s="142">
        <v>0</v>
      </c>
      <c r="C12" s="142">
        <v>0</v>
      </c>
      <c r="D12" s="79" t="s">
        <v>24</v>
      </c>
      <c r="E12" s="79" t="s">
        <v>24</v>
      </c>
      <c r="F12" s="79" t="s">
        <v>24</v>
      </c>
      <c r="G12" s="79" t="s">
        <v>24</v>
      </c>
      <c r="H12" s="76" t="s">
        <v>24</v>
      </c>
    </row>
    <row r="13" spans="1:10" ht="16.5" x14ac:dyDescent="0.3">
      <c r="A13" s="2" t="s">
        <v>9</v>
      </c>
      <c r="B13" s="142">
        <v>22.334764010139398</v>
      </c>
      <c r="C13" s="142">
        <v>29.839875869106798</v>
      </c>
      <c r="D13" s="76">
        <v>37.691911704167602</v>
      </c>
      <c r="E13" s="76">
        <v>38.837527106987203</v>
      </c>
      <c r="F13" s="79">
        <f>E13-B13</f>
        <v>16.502763096847804</v>
      </c>
      <c r="G13" s="80">
        <f>E13-C13</f>
        <v>8.9976512378804046</v>
      </c>
      <c r="H13" s="112">
        <f>E13-D13</f>
        <v>1.1456154028196011</v>
      </c>
    </row>
    <row r="14" spans="1:10" ht="16.5" x14ac:dyDescent="0.3">
      <c r="A14" s="2" t="s">
        <v>10</v>
      </c>
      <c r="B14" s="142">
        <v>21.282787802465599</v>
      </c>
      <c r="C14" s="142">
        <v>19.780508829701901</v>
      </c>
      <c r="D14" s="76">
        <v>17.3501751006253</v>
      </c>
      <c r="E14" s="76">
        <v>17.151150508754299</v>
      </c>
      <c r="F14" s="75">
        <f>E14-B14</f>
        <v>-4.1316372937113002</v>
      </c>
      <c r="G14" s="80">
        <f>E14-C14</f>
        <v>-2.6293583209476026</v>
      </c>
      <c r="H14" s="110">
        <f t="shared" si="0"/>
        <v>-0.19902459187100163</v>
      </c>
    </row>
    <row r="15" spans="1:10" ht="16.5" x14ac:dyDescent="0.3">
      <c r="A15" s="2" t="s">
        <v>11</v>
      </c>
      <c r="B15" s="142">
        <v>0.10322934123274</v>
      </c>
      <c r="C15" s="142">
        <v>8.8466614896375195E-2</v>
      </c>
      <c r="D15" s="109">
        <v>7.4071850568464298E-2</v>
      </c>
      <c r="E15" s="109">
        <v>7.2494535501926596E-2</v>
      </c>
      <c r="F15" s="143">
        <f>E15-B15</f>
        <v>-3.07348057308134E-2</v>
      </c>
      <c r="G15" s="143">
        <f>E15-C15</f>
        <v>-1.5972079394448599E-2</v>
      </c>
      <c r="H15" s="145">
        <f>E15-D15</f>
        <v>-1.5773150665377017E-3</v>
      </c>
    </row>
    <row r="16" spans="1:10" ht="16.5" x14ac:dyDescent="0.3">
      <c r="A16" s="2" t="s">
        <v>12</v>
      </c>
      <c r="B16" s="142">
        <v>0</v>
      </c>
      <c r="C16" s="142">
        <v>0.125531759050618</v>
      </c>
      <c r="D16" s="76">
        <v>0.230902446771792</v>
      </c>
      <c r="E16" s="76">
        <v>0.22142500343133101</v>
      </c>
      <c r="F16" s="143" t="s">
        <v>24</v>
      </c>
      <c r="G16" s="143" t="s">
        <v>24</v>
      </c>
      <c r="H16" s="145">
        <f>E16-D16</f>
        <v>-9.4774433404609948E-3</v>
      </c>
    </row>
    <row r="17" spans="1:9" ht="30" customHeight="1" x14ac:dyDescent="0.25">
      <c r="A17" s="99" t="s">
        <v>13</v>
      </c>
      <c r="B17" s="140">
        <v>100</v>
      </c>
      <c r="C17" s="140">
        <v>100</v>
      </c>
      <c r="D17" s="121">
        <v>100</v>
      </c>
      <c r="E17" s="121">
        <v>100</v>
      </c>
      <c r="F17" s="78"/>
      <c r="G17" s="90"/>
      <c r="H17" s="111"/>
    </row>
    <row r="18" spans="1:9" ht="16.5" x14ac:dyDescent="0.3">
      <c r="A18" s="2" t="s">
        <v>1</v>
      </c>
      <c r="B18" s="141"/>
      <c r="C18" s="141"/>
      <c r="D18" s="79"/>
      <c r="E18" s="79"/>
      <c r="F18" s="79"/>
      <c r="G18" s="80"/>
      <c r="H18" s="76"/>
    </row>
    <row r="19" spans="1:9" ht="16.5" x14ac:dyDescent="0.3">
      <c r="A19" s="2" t="s">
        <v>14</v>
      </c>
      <c r="B19" s="142">
        <v>1.01317928391308</v>
      </c>
      <c r="C19" s="142">
        <v>2.7423063169101098</v>
      </c>
      <c r="D19" s="76">
        <v>2.6244221773799201</v>
      </c>
      <c r="E19" s="76">
        <v>2.7762424787472701</v>
      </c>
      <c r="F19" s="75">
        <f>E19-B19</f>
        <v>1.7630631948341902</v>
      </c>
      <c r="G19" s="75">
        <f>E19-C19</f>
        <v>3.3936161837160306E-2</v>
      </c>
      <c r="H19" s="146">
        <f>E19-D19</f>
        <v>0.15182030136735003</v>
      </c>
    </row>
    <row r="20" spans="1:9" ht="16.5" x14ac:dyDescent="0.3">
      <c r="A20" s="2" t="s">
        <v>15</v>
      </c>
      <c r="B20" s="142">
        <v>6.55709536868223</v>
      </c>
      <c r="C20" s="142">
        <v>27.429696309517102</v>
      </c>
      <c r="D20" s="76">
        <v>13.0476345831554</v>
      </c>
      <c r="E20" s="76">
        <v>13.941677053258401</v>
      </c>
      <c r="F20" s="75">
        <f>E20-B20</f>
        <v>7.3845816845761707</v>
      </c>
      <c r="G20" s="75">
        <f>E20-C20</f>
        <v>-13.488019256258701</v>
      </c>
      <c r="H20" s="110">
        <f t="shared" si="0"/>
        <v>0.89404247010300075</v>
      </c>
    </row>
    <row r="21" spans="1:9" ht="16.5" x14ac:dyDescent="0.3">
      <c r="A21" s="2" t="s">
        <v>16</v>
      </c>
      <c r="B21" s="142">
        <v>92.429725347404698</v>
      </c>
      <c r="C21" s="142">
        <v>69.827997373572799</v>
      </c>
      <c r="D21" s="109">
        <v>84.327943239464602</v>
      </c>
      <c r="E21" s="76">
        <v>83.282080467994305</v>
      </c>
      <c r="F21" s="80">
        <f>E21-B21</f>
        <v>-9.1476448794103931</v>
      </c>
      <c r="G21" s="80">
        <f>E21-C21</f>
        <v>13.454083094421506</v>
      </c>
      <c r="H21" s="112">
        <f t="shared" si="0"/>
        <v>-1.045862771470297</v>
      </c>
    </row>
    <row r="22" spans="1:9" ht="16.5" x14ac:dyDescent="0.3">
      <c r="A22" s="9" t="s">
        <v>17</v>
      </c>
      <c r="B22" s="140">
        <v>100</v>
      </c>
      <c r="C22" s="140">
        <v>100</v>
      </c>
      <c r="D22" s="121">
        <v>100</v>
      </c>
      <c r="E22" s="121">
        <v>100</v>
      </c>
      <c r="F22" s="78"/>
      <c r="G22" s="90"/>
      <c r="H22" s="111"/>
      <c r="I22" s="95"/>
    </row>
    <row r="23" spans="1:9" ht="16.5" x14ac:dyDescent="0.3">
      <c r="A23" s="2" t="s">
        <v>1</v>
      </c>
      <c r="B23" s="141"/>
      <c r="C23" s="141"/>
      <c r="D23" s="79"/>
      <c r="E23" s="79"/>
      <c r="F23" s="79"/>
      <c r="G23" s="80"/>
      <c r="H23" s="76"/>
    </row>
    <row r="24" spans="1:9" ht="16.5" x14ac:dyDescent="0.3">
      <c r="A24" s="2" t="s">
        <v>18</v>
      </c>
      <c r="B24" s="142">
        <v>17.953593974355002</v>
      </c>
      <c r="C24" s="142">
        <v>16.887682043656401</v>
      </c>
      <c r="D24" s="76">
        <v>16.465865053197099</v>
      </c>
      <c r="E24" s="76">
        <v>16.289620247721299</v>
      </c>
      <c r="F24" s="80">
        <f>E24-B24</f>
        <v>-1.6639737266337029</v>
      </c>
      <c r="G24" s="80">
        <f>E24-C24</f>
        <v>-0.59806179593510223</v>
      </c>
      <c r="H24" s="112">
        <f>E24-D24</f>
        <v>-0.17624480547580035</v>
      </c>
    </row>
    <row r="25" spans="1:9" ht="16.5" x14ac:dyDescent="0.3">
      <c r="A25" s="2" t="s">
        <v>19</v>
      </c>
      <c r="B25" s="142">
        <v>82.046406025644998</v>
      </c>
      <c r="C25" s="142">
        <v>83.112317956343603</v>
      </c>
      <c r="D25" s="76">
        <v>83.534134946802894</v>
      </c>
      <c r="E25" s="76">
        <v>83.710379752278698</v>
      </c>
      <c r="F25" s="80">
        <f>E25-B25</f>
        <v>1.6639737266336994</v>
      </c>
      <c r="G25" s="75">
        <f>E25-C25</f>
        <v>0.59806179593509512</v>
      </c>
      <c r="H25" s="68">
        <f>E25-D25</f>
        <v>0.1762448054758039</v>
      </c>
    </row>
    <row r="26" spans="1:9" ht="22.5" customHeight="1" x14ac:dyDescent="0.25">
      <c r="A26" s="222" t="s">
        <v>79</v>
      </c>
      <c r="B26" s="223"/>
      <c r="C26" s="223"/>
      <c r="D26" s="222"/>
      <c r="E26" s="222"/>
      <c r="F26" s="222"/>
      <c r="G26" s="222"/>
      <c r="H26" s="222"/>
    </row>
  </sheetData>
  <mergeCells count="2">
    <mergeCell ref="A2:H2"/>
    <mergeCell ref="A26:H26"/>
  </mergeCells>
  <pageMargins left="0.2" right="0.2" top="0.2" bottom="0.22" header="0.21" footer="0.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showRowColHeaders="0" showRuler="0" view="pageLayout" topLeftCell="A4" zoomScale="136" zoomScalePageLayoutView="136" workbookViewId="0">
      <selection activeCell="B9" sqref="B9"/>
    </sheetView>
  </sheetViews>
  <sheetFormatPr defaultRowHeight="15" x14ac:dyDescent="0.25"/>
  <cols>
    <col min="1" max="1" width="62.5703125" customWidth="1"/>
    <col min="2" max="2" width="11.42578125" customWidth="1"/>
    <col min="3" max="4" width="10.42578125" customWidth="1"/>
    <col min="5" max="5" width="11.140625" customWidth="1"/>
    <col min="6" max="7" width="12" customWidth="1"/>
  </cols>
  <sheetData>
    <row r="1" spans="1:8" ht="17.25" customHeight="1" x14ac:dyDescent="0.3">
      <c r="A1" s="120" t="s">
        <v>61</v>
      </c>
      <c r="B1" s="120"/>
      <c r="C1" s="120"/>
      <c r="D1" s="120"/>
      <c r="E1" s="120"/>
      <c r="F1" s="120"/>
      <c r="G1" s="120"/>
    </row>
    <row r="2" spans="1:8" ht="17.25" customHeight="1" x14ac:dyDescent="0.25">
      <c r="A2" s="236" t="s">
        <v>114</v>
      </c>
      <c r="B2" s="236"/>
      <c r="C2" s="236"/>
      <c r="D2" s="236"/>
      <c r="E2" s="236"/>
      <c r="F2" s="236"/>
      <c r="G2" s="236"/>
      <c r="H2" s="236"/>
    </row>
    <row r="3" spans="1:8" ht="17.25" customHeight="1" x14ac:dyDescent="0.25">
      <c r="A3" s="93" t="s">
        <v>129</v>
      </c>
      <c r="B3" s="93"/>
      <c r="C3" s="93"/>
      <c r="D3" s="93"/>
      <c r="E3" s="93"/>
      <c r="F3" s="93"/>
      <c r="G3" s="93"/>
    </row>
    <row r="4" spans="1:8" ht="20.25" customHeight="1" x14ac:dyDescent="0.3">
      <c r="A4" s="7" t="s">
        <v>34</v>
      </c>
      <c r="B4" s="7"/>
      <c r="C4" s="7"/>
      <c r="D4" s="7"/>
      <c r="E4" s="7"/>
      <c r="F4" s="3"/>
      <c r="G4" s="3"/>
    </row>
    <row r="5" spans="1:8" ht="173.25" customHeight="1" x14ac:dyDescent="0.3">
      <c r="A5" s="1"/>
      <c r="B5" s="97" t="s">
        <v>119</v>
      </c>
      <c r="C5" s="97" t="s">
        <v>120</v>
      </c>
      <c r="D5" s="97" t="s">
        <v>113</v>
      </c>
      <c r="E5" s="97" t="s">
        <v>121</v>
      </c>
      <c r="F5" s="5" t="s">
        <v>126</v>
      </c>
      <c r="G5" s="5" t="s">
        <v>127</v>
      </c>
      <c r="H5" s="5" t="s">
        <v>128</v>
      </c>
    </row>
    <row r="6" spans="1:8" ht="42.75" customHeight="1" x14ac:dyDescent="0.25">
      <c r="A6" s="10" t="s">
        <v>20</v>
      </c>
      <c r="B6" s="147">
        <v>4.22</v>
      </c>
      <c r="C6" s="147">
        <v>4.79</v>
      </c>
      <c r="D6" s="83">
        <v>6.29</v>
      </c>
      <c r="E6" s="83">
        <v>6.45</v>
      </c>
      <c r="F6" s="83">
        <f>E6-B6</f>
        <v>2.2300000000000004</v>
      </c>
      <c r="G6" s="83">
        <f>E6-C6</f>
        <v>1.6600000000000001</v>
      </c>
      <c r="H6" s="83">
        <f>E6-D6</f>
        <v>0.16000000000000014</v>
      </c>
    </row>
    <row r="7" spans="1:8" ht="34.5" customHeight="1" x14ac:dyDescent="0.25">
      <c r="A7" s="4" t="s">
        <v>49</v>
      </c>
      <c r="B7" s="129">
        <v>1.53</v>
      </c>
      <c r="C7" s="129">
        <v>1.54</v>
      </c>
      <c r="D7" s="81">
        <v>3.24</v>
      </c>
      <c r="E7" s="81">
        <v>3.36</v>
      </c>
      <c r="F7" s="84">
        <f>E7-B7</f>
        <v>1.8299999999999998</v>
      </c>
      <c r="G7" s="81">
        <f t="shared" ref="G7:G11" si="0">E7-C7</f>
        <v>1.8199999999999998</v>
      </c>
      <c r="H7" s="112">
        <f t="shared" ref="H7" si="1">E7-D7</f>
        <v>0.11999999999999966</v>
      </c>
    </row>
    <row r="8" spans="1:8" ht="34.5" customHeight="1" x14ac:dyDescent="0.25">
      <c r="A8" s="4" t="s">
        <v>21</v>
      </c>
      <c r="B8" s="129">
        <v>0</v>
      </c>
      <c r="C8" s="129">
        <v>0</v>
      </c>
      <c r="D8" s="81" t="s">
        <v>24</v>
      </c>
      <c r="E8" s="81" t="s">
        <v>24</v>
      </c>
      <c r="F8" s="81" t="s">
        <v>24</v>
      </c>
      <c r="G8" s="81" t="s">
        <v>24</v>
      </c>
      <c r="H8" s="110" t="s">
        <v>24</v>
      </c>
    </row>
    <row r="9" spans="1:8" ht="35.25" customHeight="1" x14ac:dyDescent="0.25">
      <c r="A9" s="4" t="s">
        <v>22</v>
      </c>
      <c r="B9" s="129">
        <v>10.25</v>
      </c>
      <c r="C9" s="129">
        <v>10.14</v>
      </c>
      <c r="D9" s="81">
        <v>10.54</v>
      </c>
      <c r="E9" s="81">
        <v>10.61</v>
      </c>
      <c r="F9" s="84">
        <f>E9-B9</f>
        <v>0.35999999999999943</v>
      </c>
      <c r="G9" s="81">
        <f>E9-C9</f>
        <v>0.46999999999999886</v>
      </c>
      <c r="H9" s="112">
        <f>E9-D9</f>
        <v>7.0000000000000284E-2</v>
      </c>
    </row>
    <row r="10" spans="1:8" ht="35.25" customHeight="1" x14ac:dyDescent="0.25">
      <c r="A10" s="4" t="s">
        <v>23</v>
      </c>
      <c r="B10" s="129">
        <v>5.85</v>
      </c>
      <c r="C10" s="129">
        <v>5</v>
      </c>
      <c r="D10" s="112">
        <v>5</v>
      </c>
      <c r="E10" s="112">
        <v>5</v>
      </c>
      <c r="F10" s="84">
        <f>E10-B10</f>
        <v>-0.84999999999999964</v>
      </c>
      <c r="G10" s="81">
        <f t="shared" si="0"/>
        <v>0</v>
      </c>
      <c r="H10" s="110">
        <f>E10-D10</f>
        <v>0</v>
      </c>
    </row>
    <row r="11" spans="1:8" ht="35.25" customHeight="1" x14ac:dyDescent="0.25">
      <c r="A11" s="4" t="s">
        <v>59</v>
      </c>
      <c r="B11" s="129">
        <v>1</v>
      </c>
      <c r="C11" s="129">
        <v>1</v>
      </c>
      <c r="D11" s="81">
        <v>1</v>
      </c>
      <c r="E11" s="81">
        <v>1</v>
      </c>
      <c r="F11" s="84">
        <f>E11-B11</f>
        <v>0</v>
      </c>
      <c r="G11" s="81">
        <f t="shared" si="0"/>
        <v>0</v>
      </c>
      <c r="H11" s="110">
        <f>E11-D11</f>
        <v>0</v>
      </c>
    </row>
    <row r="12" spans="1:8" ht="33" customHeight="1" x14ac:dyDescent="0.25">
      <c r="A12" s="4" t="s">
        <v>60</v>
      </c>
      <c r="B12" s="129">
        <v>0</v>
      </c>
      <c r="C12" s="129">
        <v>0</v>
      </c>
      <c r="D12" s="81" t="s">
        <v>24</v>
      </c>
      <c r="E12" s="81" t="s">
        <v>24</v>
      </c>
      <c r="F12" s="81" t="s">
        <v>24</v>
      </c>
      <c r="G12" s="81" t="s">
        <v>24</v>
      </c>
      <c r="H12" s="110" t="s">
        <v>24</v>
      </c>
    </row>
    <row r="14" spans="1:8" ht="29.25" customHeight="1" x14ac:dyDescent="0.25">
      <c r="A14" s="223" t="s">
        <v>79</v>
      </c>
      <c r="B14" s="223"/>
      <c r="C14" s="223"/>
      <c r="D14" s="223"/>
      <c r="E14" s="223"/>
      <c r="F14" s="223"/>
      <c r="G14" s="223"/>
      <c r="H14" s="223"/>
    </row>
  </sheetData>
  <mergeCells count="2">
    <mergeCell ref="A14:H14"/>
    <mergeCell ref="A2:H2"/>
  </mergeCells>
  <pageMargins left="0.2" right="5.2083333333333336E-2" top="0.23" bottom="0.27" header="0.2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showRuler="0" topLeftCell="A2" zoomScaleNormal="100" zoomScaleSheetLayoutView="95" zoomScalePageLayoutView="66" workbookViewId="0">
      <selection activeCell="K10" sqref="K10"/>
    </sheetView>
  </sheetViews>
  <sheetFormatPr defaultRowHeight="15" x14ac:dyDescent="0.25"/>
  <cols>
    <col min="1" max="1" width="37.42578125" customWidth="1"/>
    <col min="2" max="2" width="13.85546875" customWidth="1"/>
    <col min="3" max="3" width="12.7109375" customWidth="1"/>
    <col min="4" max="6" width="11.7109375" customWidth="1"/>
    <col min="7" max="7" width="14.5703125" customWidth="1"/>
    <col min="8" max="8" width="13.7109375" customWidth="1"/>
    <col min="13" max="13" width="10.5703125" bestFit="1" customWidth="1"/>
  </cols>
  <sheetData>
    <row r="1" spans="1:15" hidden="1" x14ac:dyDescent="0.25"/>
    <row r="2" spans="1:15" ht="19.5" customHeight="1" x14ac:dyDescent="0.25">
      <c r="A2" s="238"/>
      <c r="B2" s="238"/>
      <c r="C2" s="238"/>
      <c r="D2" s="238"/>
      <c r="E2" s="238"/>
      <c r="F2" s="238"/>
      <c r="G2" s="238"/>
      <c r="H2" s="238"/>
    </row>
    <row r="3" spans="1:15" ht="42" customHeight="1" x14ac:dyDescent="0.25">
      <c r="A3" s="237" t="s">
        <v>130</v>
      </c>
      <c r="B3" s="237"/>
      <c r="C3" s="237"/>
      <c r="D3" s="237"/>
      <c r="E3" s="237"/>
      <c r="F3" s="237"/>
      <c r="G3" s="237"/>
      <c r="H3" s="237"/>
    </row>
    <row r="4" spans="1:15" ht="7.5" customHeight="1" x14ac:dyDescent="0.25">
      <c r="A4" s="237"/>
      <c r="B4" s="237"/>
      <c r="C4" s="237"/>
      <c r="D4" s="237"/>
      <c r="E4" s="237"/>
      <c r="F4" s="237"/>
      <c r="G4" s="237"/>
      <c r="H4" s="237"/>
    </row>
    <row r="5" spans="1:15" ht="16.5" x14ac:dyDescent="0.25">
      <c r="A5" s="12"/>
      <c r="B5" s="12"/>
      <c r="C5" s="12"/>
      <c r="D5" s="12"/>
      <c r="E5" s="12"/>
      <c r="F5" s="12"/>
      <c r="G5" s="12"/>
      <c r="H5" s="12"/>
    </row>
    <row r="6" spans="1:15" ht="4.5" customHeight="1" x14ac:dyDescent="0.25"/>
    <row r="7" spans="1:15" ht="181.5" customHeight="1" x14ac:dyDescent="0.25">
      <c r="A7" s="5"/>
      <c r="B7" s="5" t="s">
        <v>131</v>
      </c>
      <c r="C7" s="5" t="s">
        <v>132</v>
      </c>
      <c r="D7" s="5" t="s">
        <v>137</v>
      </c>
      <c r="E7" s="5" t="s">
        <v>136</v>
      </c>
      <c r="F7" s="5" t="s">
        <v>133</v>
      </c>
      <c r="G7" s="5" t="s">
        <v>134</v>
      </c>
      <c r="H7" s="5" t="s">
        <v>135</v>
      </c>
      <c r="I7" s="5" t="s">
        <v>138</v>
      </c>
    </row>
    <row r="8" spans="1:15" ht="38.25" customHeight="1" x14ac:dyDescent="0.25">
      <c r="A8" s="14" t="s">
        <v>35</v>
      </c>
      <c r="B8" s="85">
        <v>11.06</v>
      </c>
      <c r="C8" s="87">
        <v>9.5</v>
      </c>
      <c r="D8" s="51">
        <v>4.3025279400000001</v>
      </c>
      <c r="E8" s="51">
        <v>12.68844178</v>
      </c>
      <c r="F8" s="51">
        <v>16.990969719999999</v>
      </c>
      <c r="G8" s="51">
        <f>F8*100/B8</f>
        <v>153.62540433996381</v>
      </c>
      <c r="H8" s="51">
        <f>F8*100/C8</f>
        <v>178.85231284210525</v>
      </c>
      <c r="I8" s="51">
        <f>E8*100/D8</f>
        <v>294.9066678228242</v>
      </c>
      <c r="J8" s="94"/>
      <c r="K8" s="94"/>
      <c r="M8" s="58"/>
      <c r="O8" s="94"/>
    </row>
    <row r="9" spans="1:15" ht="36.75" customHeight="1" x14ac:dyDescent="0.25">
      <c r="A9" s="14" t="s">
        <v>36</v>
      </c>
      <c r="B9" s="85">
        <v>38.44</v>
      </c>
      <c r="C9" s="86">
        <v>35.39</v>
      </c>
      <c r="D9" s="51">
        <v>14.44381012</v>
      </c>
      <c r="E9" s="51">
        <v>21.496917180000001</v>
      </c>
      <c r="F9" s="51">
        <v>35.940727299999999</v>
      </c>
      <c r="G9" s="51">
        <f t="shared" ref="G9:G10" si="0">F9*100/B9</f>
        <v>93.498249999999999</v>
      </c>
      <c r="H9" s="51">
        <f t="shared" ref="H9:H10" si="1">F9*100/C9</f>
        <v>101.55616643119525</v>
      </c>
      <c r="I9" s="51">
        <f t="shared" ref="I9:I10" si="2">E9*100/D9</f>
        <v>148.83134714041782</v>
      </c>
      <c r="J9" s="95"/>
      <c r="K9" s="94"/>
    </row>
    <row r="10" spans="1:15" ht="42" customHeight="1" x14ac:dyDescent="0.25">
      <c r="A10" s="14" t="s">
        <v>37</v>
      </c>
      <c r="B10" s="85">
        <v>9.3800000000000008</v>
      </c>
      <c r="C10" s="86">
        <v>7.04</v>
      </c>
      <c r="D10" s="51">
        <v>0.9705355</v>
      </c>
      <c r="E10" s="51">
        <v>8.9725316270000004</v>
      </c>
      <c r="F10" s="51">
        <v>9.9430671270000008</v>
      </c>
      <c r="G10" s="51">
        <f t="shared" si="0"/>
        <v>106.00284783582089</v>
      </c>
      <c r="H10" s="51">
        <f t="shared" si="1"/>
        <v>141.23674896306818</v>
      </c>
      <c r="I10" s="51">
        <f t="shared" si="2"/>
        <v>924.49288325877831</v>
      </c>
      <c r="J10" s="94"/>
      <c r="K10" s="94"/>
    </row>
    <row r="12" spans="1:15" ht="39.75" customHeight="1" x14ac:dyDescent="0.25">
      <c r="A12" s="239" t="s">
        <v>79</v>
      </c>
      <c r="B12" s="239"/>
      <c r="C12" s="239"/>
      <c r="D12" s="239"/>
      <c r="E12" s="239"/>
      <c r="F12" s="239"/>
      <c r="G12" s="239"/>
      <c r="H12" s="239"/>
    </row>
    <row r="14" spans="1:15" x14ac:dyDescent="0.25">
      <c r="D14" s="94"/>
      <c r="E14" s="94"/>
      <c r="F14" s="94"/>
      <c r="G14" s="94"/>
    </row>
    <row r="15" spans="1:15" x14ac:dyDescent="0.25">
      <c r="H15" s="94"/>
    </row>
    <row r="16" spans="1:15" x14ac:dyDescent="0.25">
      <c r="H16" s="95"/>
    </row>
    <row r="17" spans="8:8" x14ac:dyDescent="0.25">
      <c r="H17" s="94"/>
    </row>
  </sheetData>
  <mergeCells count="4">
    <mergeCell ref="A4:H4"/>
    <mergeCell ref="A2:H2"/>
    <mergeCell ref="A3:H3"/>
    <mergeCell ref="A12:H12"/>
  </mergeCells>
  <pageMargins left="0.22" right="2.0833333333333332E-2" top="0.3" bottom="0.28000000000000003" header="0.3" footer="0.3"/>
  <pageSetup paperSize="9" orientation="landscape" r:id="rId1"/>
  <headerFooter>
    <oddHeader>&amp;C&amp;"GHEA Grapalat,Bold"ՏԵՂԵԿԱՆՔ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showRuler="0" showWhiteSpace="0" view="pageLayout" workbookViewId="0">
      <selection activeCell="B14" sqref="B14"/>
    </sheetView>
  </sheetViews>
  <sheetFormatPr defaultRowHeight="15" x14ac:dyDescent="0.25"/>
  <cols>
    <col min="1" max="1" width="60" customWidth="1"/>
    <col min="2" max="2" width="16.28515625" customWidth="1"/>
    <col min="3" max="4" width="16.140625" customWidth="1"/>
    <col min="5" max="5" width="18.5703125" customWidth="1"/>
  </cols>
  <sheetData>
    <row r="2" spans="1:10" ht="16.5" x14ac:dyDescent="0.3">
      <c r="A2" s="241" t="s">
        <v>57</v>
      </c>
      <c r="B2" s="241"/>
      <c r="C2" s="241"/>
      <c r="D2" s="241"/>
      <c r="E2" s="241"/>
    </row>
    <row r="3" spans="1:10" ht="36.75" customHeight="1" x14ac:dyDescent="0.25">
      <c r="A3" s="240" t="s">
        <v>139</v>
      </c>
      <c r="B3" s="240"/>
      <c r="C3" s="240"/>
      <c r="D3" s="240"/>
      <c r="E3" s="240"/>
    </row>
    <row r="4" spans="1:10" ht="21" customHeight="1" x14ac:dyDescent="0.3">
      <c r="A4" s="242"/>
      <c r="B4" s="242"/>
      <c r="C4" s="242"/>
      <c r="D4" s="242"/>
      <c r="E4" s="242"/>
    </row>
    <row r="6" spans="1:10" ht="124.5" customHeight="1" x14ac:dyDescent="0.3">
      <c r="A6" s="16"/>
      <c r="B6" s="100" t="s">
        <v>119</v>
      </c>
      <c r="C6" s="98" t="s">
        <v>121</v>
      </c>
      <c r="D6" s="98" t="s">
        <v>140</v>
      </c>
      <c r="E6" s="17" t="s">
        <v>115</v>
      </c>
    </row>
    <row r="7" spans="1:10" ht="21.75" customHeight="1" x14ac:dyDescent="0.25">
      <c r="A7" s="18" t="s">
        <v>51</v>
      </c>
      <c r="B7" s="151"/>
      <c r="C7" s="151"/>
      <c r="D7" s="151"/>
      <c r="E7" s="26"/>
    </row>
    <row r="8" spans="1:10" ht="38.25" customHeight="1" x14ac:dyDescent="0.25">
      <c r="A8" s="21" t="s">
        <v>110</v>
      </c>
      <c r="B8" s="131">
        <v>8.7899999999999991</v>
      </c>
      <c r="C8" s="148">
        <v>8.31</v>
      </c>
      <c r="D8" s="149">
        <v>7.56</v>
      </c>
      <c r="E8" s="82" t="s">
        <v>116</v>
      </c>
      <c r="F8" s="94"/>
      <c r="G8" s="94"/>
      <c r="H8" s="94"/>
      <c r="J8" s="94"/>
    </row>
    <row r="9" spans="1:10" ht="57" customHeight="1" x14ac:dyDescent="0.25">
      <c r="A9" s="21" t="s">
        <v>108</v>
      </c>
      <c r="B9" s="131">
        <v>9.27</v>
      </c>
      <c r="C9" s="150">
        <v>8.89</v>
      </c>
      <c r="D9" s="149">
        <v>12.9</v>
      </c>
      <c r="E9" s="82" t="s">
        <v>52</v>
      </c>
      <c r="F9" s="94"/>
      <c r="G9" s="94"/>
      <c r="H9" s="94"/>
      <c r="J9" s="94"/>
    </row>
    <row r="10" spans="1:10" ht="17.25" x14ac:dyDescent="0.25">
      <c r="A10" s="19" t="s">
        <v>53</v>
      </c>
      <c r="B10" s="149"/>
      <c r="C10" s="149"/>
      <c r="D10" s="149"/>
      <c r="E10" s="26"/>
      <c r="F10" s="94"/>
      <c r="H10" s="94"/>
      <c r="J10" s="94"/>
    </row>
    <row r="11" spans="1:10" ht="38.25" customHeight="1" x14ac:dyDescent="0.25">
      <c r="A11" s="21" t="s">
        <v>54</v>
      </c>
      <c r="B11" s="152">
        <v>82.046406025644998</v>
      </c>
      <c r="C11" s="152">
        <v>83.112317956343603</v>
      </c>
      <c r="D11" s="149">
        <v>83.710379752278698</v>
      </c>
      <c r="E11" s="82" t="s">
        <v>55</v>
      </c>
      <c r="F11" s="94"/>
      <c r="G11" s="94"/>
      <c r="H11" s="94"/>
      <c r="I11" s="94"/>
      <c r="J11" s="94"/>
    </row>
    <row r="12" spans="1:10" ht="17.25" x14ac:dyDescent="0.25">
      <c r="A12" s="19" t="s">
        <v>56</v>
      </c>
      <c r="B12" s="149"/>
      <c r="C12" s="149"/>
      <c r="D12" s="149"/>
      <c r="E12" s="26"/>
      <c r="G12" s="94"/>
      <c r="H12" s="94"/>
    </row>
    <row r="13" spans="1:10" ht="24.75" customHeight="1" x14ac:dyDescent="0.25">
      <c r="A13" s="21" t="s">
        <v>58</v>
      </c>
      <c r="B13" s="152">
        <v>23.365391856551302</v>
      </c>
      <c r="C13" s="152">
        <v>30.241090029421901</v>
      </c>
      <c r="D13" s="151">
        <v>43.031750588423201</v>
      </c>
      <c r="E13" s="82" t="s">
        <v>117</v>
      </c>
      <c r="G13" s="94"/>
      <c r="H13" s="94"/>
    </row>
    <row r="14" spans="1:10" x14ac:dyDescent="0.25">
      <c r="B14" s="49"/>
      <c r="C14" s="49"/>
      <c r="D14" s="49"/>
    </row>
    <row r="15" spans="1:10" ht="24.75" customHeight="1" x14ac:dyDescent="0.25">
      <c r="A15" s="222" t="s">
        <v>79</v>
      </c>
      <c r="B15" s="222"/>
      <c r="C15" s="222"/>
      <c r="D15" s="222"/>
      <c r="E15" s="222"/>
      <c r="F15" s="56"/>
      <c r="G15" s="56"/>
      <c r="H15" s="56"/>
    </row>
    <row r="16" spans="1:10" x14ac:dyDescent="0.25">
      <c r="C16" s="94"/>
      <c r="D16" s="94"/>
    </row>
  </sheetData>
  <mergeCells count="4">
    <mergeCell ref="A3:E3"/>
    <mergeCell ref="A2:E2"/>
    <mergeCell ref="A15:E15"/>
    <mergeCell ref="A4:E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zoomScale="93" zoomScaleNormal="93" workbookViewId="0">
      <selection activeCell="B24" sqref="B24"/>
    </sheetView>
  </sheetViews>
  <sheetFormatPr defaultRowHeight="15" x14ac:dyDescent="0.25"/>
  <cols>
    <col min="1" max="1" width="72.7109375" customWidth="1"/>
    <col min="2" max="2" width="17" customWidth="1"/>
    <col min="3" max="4" width="17.85546875" customWidth="1"/>
    <col min="5" max="5" width="17.28515625" customWidth="1"/>
  </cols>
  <sheetData>
    <row r="1" spans="1:10" ht="17.25" x14ac:dyDescent="0.3">
      <c r="A1" s="243" t="s">
        <v>57</v>
      </c>
      <c r="B1" s="243"/>
      <c r="C1" s="243"/>
      <c r="D1" s="243"/>
      <c r="E1" s="243"/>
    </row>
    <row r="2" spans="1:10" ht="32.25" customHeight="1" x14ac:dyDescent="0.25">
      <c r="A2" s="244" t="s">
        <v>141</v>
      </c>
      <c r="B2" s="244"/>
      <c r="C2" s="244"/>
      <c r="D2" s="244"/>
      <c r="E2" s="244"/>
    </row>
    <row r="3" spans="1:10" ht="15.75" customHeight="1" x14ac:dyDescent="0.25">
      <c r="B3" s="22" t="s">
        <v>62</v>
      </c>
    </row>
    <row r="4" spans="1:10" ht="53.25" customHeight="1" x14ac:dyDescent="0.3">
      <c r="A4" s="23"/>
      <c r="B4" s="20" t="s">
        <v>144</v>
      </c>
      <c r="C4" s="20" t="s">
        <v>145</v>
      </c>
      <c r="D4" s="20" t="s">
        <v>146</v>
      </c>
      <c r="E4" s="52" t="s">
        <v>142</v>
      </c>
    </row>
    <row r="5" spans="1:10" ht="34.5" customHeight="1" x14ac:dyDescent="0.25">
      <c r="A5" s="24" t="s">
        <v>63</v>
      </c>
      <c r="B5" s="183">
        <v>371.33</v>
      </c>
      <c r="C5" s="184">
        <v>41.55</v>
      </c>
      <c r="D5" s="211">
        <v>31.3953526978</v>
      </c>
      <c r="E5" s="185">
        <v>100</v>
      </c>
      <c r="F5" s="57"/>
      <c r="G5" s="58"/>
      <c r="H5" s="58"/>
      <c r="I5" s="58"/>
    </row>
    <row r="6" spans="1:10" ht="18" customHeight="1" x14ac:dyDescent="0.25">
      <c r="A6" s="25" t="s">
        <v>64</v>
      </c>
      <c r="B6" s="186"/>
      <c r="C6" s="187"/>
      <c r="D6" s="186"/>
      <c r="E6" s="188"/>
    </row>
    <row r="7" spans="1:10" ht="19.5" customHeight="1" x14ac:dyDescent="0.25">
      <c r="A7" s="27" t="s">
        <v>65</v>
      </c>
      <c r="B7" s="189">
        <v>7.96</v>
      </c>
      <c r="C7" s="190">
        <v>55.14</v>
      </c>
      <c r="D7" s="191">
        <v>41.839856053699997</v>
      </c>
      <c r="E7" s="214">
        <v>133.26767326500499</v>
      </c>
      <c r="J7" s="118"/>
    </row>
    <row r="8" spans="1:10" ht="16.5" customHeight="1" x14ac:dyDescent="0.25">
      <c r="A8" s="25" t="s">
        <v>64</v>
      </c>
      <c r="B8" s="186"/>
      <c r="C8" s="187"/>
      <c r="D8" s="186"/>
      <c r="E8" s="192"/>
    </row>
    <row r="9" spans="1:10" ht="34.5" x14ac:dyDescent="0.25">
      <c r="A9" s="28" t="s">
        <v>66</v>
      </c>
      <c r="B9" s="193">
        <v>7.96</v>
      </c>
      <c r="C9" s="194">
        <v>55.14</v>
      </c>
      <c r="D9" s="195">
        <v>41.839856053699997</v>
      </c>
      <c r="E9" s="196"/>
      <c r="H9" s="58"/>
    </row>
    <row r="10" spans="1:10" ht="17.25" x14ac:dyDescent="0.25">
      <c r="A10" s="25" t="s">
        <v>67</v>
      </c>
      <c r="B10" s="186"/>
      <c r="C10" s="187"/>
      <c r="D10" s="187"/>
      <c r="E10" s="186"/>
    </row>
    <row r="11" spans="1:10" ht="17.25" x14ac:dyDescent="0.25">
      <c r="A11" s="29" t="s">
        <v>68</v>
      </c>
      <c r="B11" s="193">
        <v>47.42</v>
      </c>
      <c r="C11" s="197">
        <v>80.87</v>
      </c>
      <c r="D11" s="198">
        <v>64.229959001799998</v>
      </c>
      <c r="E11" s="196"/>
    </row>
    <row r="12" spans="1:10" ht="17.25" x14ac:dyDescent="0.25">
      <c r="A12" s="29" t="s">
        <v>69</v>
      </c>
      <c r="B12" s="212">
        <v>-39.46</v>
      </c>
      <c r="C12" s="212">
        <v>-25.73</v>
      </c>
      <c r="D12" s="246">
        <v>-22.390102948100001</v>
      </c>
      <c r="E12" s="199"/>
    </row>
    <row r="13" spans="1:10" ht="17.25" x14ac:dyDescent="0.25">
      <c r="A13" s="30" t="s">
        <v>70</v>
      </c>
      <c r="B13" s="200"/>
      <c r="C13" s="201"/>
      <c r="D13" s="201"/>
      <c r="E13" s="202"/>
      <c r="I13" s="58"/>
    </row>
    <row r="14" spans="1:10" ht="17.25" x14ac:dyDescent="0.25">
      <c r="A14" s="27" t="s">
        <v>71</v>
      </c>
      <c r="B14" s="213">
        <v>363.37</v>
      </c>
      <c r="C14" s="213">
        <v>-13.59</v>
      </c>
      <c r="D14" s="247">
        <v>-10.4445033559</v>
      </c>
      <c r="E14" s="248">
        <v>-33.267673265004888</v>
      </c>
    </row>
    <row r="15" spans="1:10" ht="17.25" x14ac:dyDescent="0.25">
      <c r="A15" s="25" t="s">
        <v>64</v>
      </c>
      <c r="B15" s="203"/>
      <c r="C15" s="203"/>
      <c r="D15" s="203"/>
      <c r="E15" s="202"/>
    </row>
    <row r="16" spans="1:10" ht="17.25" x14ac:dyDescent="0.25">
      <c r="A16" s="28" t="s">
        <v>72</v>
      </c>
      <c r="B16" s="213">
        <v>-15.33</v>
      </c>
      <c r="C16" s="213">
        <v>-13.59</v>
      </c>
      <c r="D16" s="249">
        <v>-10.4445033559</v>
      </c>
      <c r="E16" s="199"/>
    </row>
    <row r="17" spans="1:8" ht="17.25" x14ac:dyDescent="0.25">
      <c r="A17" s="25" t="s">
        <v>67</v>
      </c>
      <c r="B17" s="187"/>
      <c r="C17" s="203"/>
      <c r="D17" s="187"/>
      <c r="E17" s="188"/>
    </row>
    <row r="18" spans="1:8" ht="17.25" x14ac:dyDescent="0.25">
      <c r="A18" s="29" t="s">
        <v>73</v>
      </c>
      <c r="B18" s="197">
        <v>4.91</v>
      </c>
      <c r="C18" s="204">
        <v>3.37</v>
      </c>
      <c r="D18" s="198">
        <v>3.9012791375</v>
      </c>
      <c r="E18" s="196"/>
    </row>
    <row r="19" spans="1:8" ht="17.25" x14ac:dyDescent="0.25">
      <c r="A19" s="25" t="s">
        <v>64</v>
      </c>
      <c r="B19" s="187"/>
      <c r="C19" s="203"/>
      <c r="D19" s="187"/>
      <c r="E19" s="188"/>
      <c r="G19" s="123"/>
      <c r="H19" s="169"/>
    </row>
    <row r="20" spans="1:8" ht="17.25" x14ac:dyDescent="0.25">
      <c r="A20" s="31" t="s">
        <v>74</v>
      </c>
      <c r="B20" s="197">
        <v>4.91</v>
      </c>
      <c r="C20" s="204">
        <v>3.37</v>
      </c>
      <c r="D20" s="198">
        <v>3.9012791375</v>
      </c>
      <c r="E20" s="196"/>
    </row>
    <row r="21" spans="1:8" ht="17.25" x14ac:dyDescent="0.25">
      <c r="A21" s="31" t="s">
        <v>75</v>
      </c>
      <c r="B21" s="187" t="s">
        <v>24</v>
      </c>
      <c r="C21" s="202" t="s">
        <v>24</v>
      </c>
      <c r="D21" s="205" t="s">
        <v>24</v>
      </c>
      <c r="E21" s="188"/>
    </row>
    <row r="22" spans="1:8" ht="17.25" x14ac:dyDescent="0.25">
      <c r="A22" s="29" t="s">
        <v>76</v>
      </c>
      <c r="B22" s="212">
        <v>-20.239999999999998</v>
      </c>
      <c r="C22" s="212">
        <v>-16.95</v>
      </c>
      <c r="D22" s="246">
        <v>-14.3457824934</v>
      </c>
      <c r="E22" s="196"/>
    </row>
    <row r="23" spans="1:8" ht="34.5" x14ac:dyDescent="0.25">
      <c r="A23" s="28" t="s">
        <v>77</v>
      </c>
      <c r="B23" s="209">
        <v>378.69</v>
      </c>
      <c r="C23" s="205" t="s">
        <v>24</v>
      </c>
      <c r="D23" s="206" t="s">
        <v>24</v>
      </c>
      <c r="E23" s="196"/>
    </row>
    <row r="24" spans="1:8" ht="16.5" customHeight="1" x14ac:dyDescent="0.25">
      <c r="A24" s="25" t="s">
        <v>67</v>
      </c>
      <c r="B24" s="203"/>
      <c r="C24" s="187"/>
      <c r="D24" s="186"/>
      <c r="E24" s="186"/>
    </row>
    <row r="25" spans="1:8" ht="17.25" x14ac:dyDescent="0.25">
      <c r="A25" s="29" t="s">
        <v>68</v>
      </c>
      <c r="B25" s="202">
        <v>378.69</v>
      </c>
      <c r="C25" s="205" t="s">
        <v>24</v>
      </c>
      <c r="D25" s="188" t="s">
        <v>24</v>
      </c>
      <c r="E25" s="196"/>
    </row>
    <row r="26" spans="1:8" ht="17.25" x14ac:dyDescent="0.25">
      <c r="A26" s="32" t="s">
        <v>69</v>
      </c>
      <c r="B26" s="210" t="s">
        <v>24</v>
      </c>
      <c r="C26" s="207" t="s">
        <v>24</v>
      </c>
      <c r="D26" s="208" t="s">
        <v>24</v>
      </c>
      <c r="E26" s="196"/>
    </row>
    <row r="27" spans="1:8" x14ac:dyDescent="0.25">
      <c r="A27" s="33" t="s">
        <v>78</v>
      </c>
    </row>
    <row r="28" spans="1:8" ht="33" customHeight="1" x14ac:dyDescent="0.25">
      <c r="A28" s="239" t="s">
        <v>79</v>
      </c>
      <c r="B28" s="239"/>
      <c r="C28" s="239"/>
      <c r="D28" s="239"/>
      <c r="E28" s="239"/>
    </row>
  </sheetData>
  <mergeCells count="3">
    <mergeCell ref="A1:E1"/>
    <mergeCell ref="A2:E2"/>
    <mergeCell ref="A28:E28"/>
  </mergeCells>
  <pageMargins left="0.2" right="0.23" top="0.31" bottom="0.27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B15" sqref="B15"/>
    </sheetView>
  </sheetViews>
  <sheetFormatPr defaultRowHeight="15" x14ac:dyDescent="0.25"/>
  <cols>
    <col min="1" max="1" width="61" customWidth="1"/>
    <col min="2" max="2" width="15.85546875" customWidth="1"/>
    <col min="3" max="3" width="15.5703125" customWidth="1"/>
    <col min="4" max="4" width="15" customWidth="1"/>
    <col min="5" max="5" width="15.7109375" customWidth="1"/>
  </cols>
  <sheetData>
    <row r="1" spans="1:8" ht="16.5" x14ac:dyDescent="0.25">
      <c r="A1" s="237" t="s">
        <v>57</v>
      </c>
      <c r="B1" s="237"/>
      <c r="C1" s="237"/>
      <c r="D1" s="237"/>
      <c r="E1" s="237"/>
    </row>
    <row r="2" spans="1:8" ht="36.75" customHeight="1" x14ac:dyDescent="0.25">
      <c r="A2" s="244" t="s">
        <v>143</v>
      </c>
      <c r="B2" s="244"/>
      <c r="C2" s="244"/>
      <c r="D2" s="244"/>
      <c r="E2" s="244"/>
    </row>
    <row r="3" spans="1:8" x14ac:dyDescent="0.25">
      <c r="C3" s="22" t="s">
        <v>62</v>
      </c>
      <c r="D3" s="22"/>
    </row>
    <row r="5" spans="1:8" ht="34.5" x14ac:dyDescent="0.3">
      <c r="A5" s="23"/>
      <c r="B5" s="20" t="s">
        <v>144</v>
      </c>
      <c r="C5" s="20" t="s">
        <v>145</v>
      </c>
      <c r="D5" s="20" t="s">
        <v>146</v>
      </c>
      <c r="E5" s="52" t="s">
        <v>142</v>
      </c>
      <c r="G5" s="94"/>
    </row>
    <row r="6" spans="1:8" ht="17.25" x14ac:dyDescent="0.25">
      <c r="A6" s="34" t="s">
        <v>80</v>
      </c>
      <c r="B6" s="154">
        <v>11.52</v>
      </c>
      <c r="C6" s="154">
        <v>15.59</v>
      </c>
      <c r="D6" s="155">
        <v>18.638185312800001</v>
      </c>
      <c r="E6" s="155">
        <v>100</v>
      </c>
      <c r="F6" s="94"/>
      <c r="G6" s="58"/>
      <c r="H6" s="94"/>
    </row>
    <row r="7" spans="1:8" ht="17.25" x14ac:dyDescent="0.25">
      <c r="A7" s="38" t="s">
        <v>64</v>
      </c>
      <c r="B7" s="113"/>
      <c r="C7" s="115"/>
      <c r="D7" s="115"/>
      <c r="E7" s="115"/>
      <c r="G7" s="94"/>
      <c r="H7" s="94"/>
    </row>
    <row r="8" spans="1:8" ht="17.25" x14ac:dyDescent="0.25">
      <c r="A8" s="35" t="s">
        <v>81</v>
      </c>
      <c r="B8" s="156">
        <v>5.71</v>
      </c>
      <c r="C8" s="156">
        <v>4.4800000000000004</v>
      </c>
      <c r="D8" s="148">
        <v>4.421173166</v>
      </c>
      <c r="E8" s="131">
        <v>23.721049510993499</v>
      </c>
      <c r="F8" s="94"/>
      <c r="G8" s="94"/>
    </row>
    <row r="9" spans="1:8" ht="17.25" x14ac:dyDescent="0.25">
      <c r="A9" s="38" t="s">
        <v>64</v>
      </c>
      <c r="B9" s="113"/>
      <c r="C9" s="115"/>
      <c r="D9" s="115"/>
      <c r="E9" s="115"/>
      <c r="G9" s="94"/>
    </row>
    <row r="10" spans="1:8" ht="34.5" x14ac:dyDescent="0.25">
      <c r="A10" s="36" t="s">
        <v>82</v>
      </c>
      <c r="B10" s="114">
        <v>5.71</v>
      </c>
      <c r="C10" s="114">
        <v>4.4800000000000004</v>
      </c>
      <c r="D10" s="148">
        <v>4.421173166</v>
      </c>
      <c r="E10" s="131">
        <v>23.721049510993499</v>
      </c>
    </row>
    <row r="11" spans="1:8" ht="17.25" x14ac:dyDescent="0.25">
      <c r="A11" s="37" t="s">
        <v>83</v>
      </c>
      <c r="B11" s="155"/>
      <c r="C11" s="115"/>
      <c r="D11" s="115"/>
      <c r="E11" s="157"/>
    </row>
    <row r="12" spans="1:8" ht="17.25" x14ac:dyDescent="0.25">
      <c r="A12" s="35" t="s">
        <v>84</v>
      </c>
      <c r="B12" s="156">
        <v>5.81</v>
      </c>
      <c r="C12" s="156">
        <v>11.11</v>
      </c>
      <c r="D12" s="158">
        <v>14.2170121468</v>
      </c>
      <c r="E12" s="131">
        <v>76.278950489006505</v>
      </c>
    </row>
    <row r="13" spans="1:8" ht="17.25" x14ac:dyDescent="0.25">
      <c r="A13" s="38" t="s">
        <v>64</v>
      </c>
      <c r="B13" s="113"/>
      <c r="C13" s="115"/>
      <c r="D13" s="115"/>
      <c r="E13" s="115"/>
    </row>
    <row r="14" spans="1:8" ht="34.5" x14ac:dyDescent="0.25">
      <c r="A14" s="37" t="s">
        <v>85</v>
      </c>
      <c r="B14" s="114">
        <v>5.81</v>
      </c>
      <c r="C14" s="114">
        <v>4.57</v>
      </c>
      <c r="D14" s="153">
        <v>3.4750621468</v>
      </c>
      <c r="E14" s="130">
        <v>18.644852427845901</v>
      </c>
    </row>
    <row r="15" spans="1:8" ht="34.5" x14ac:dyDescent="0.25">
      <c r="A15" s="37" t="s">
        <v>86</v>
      </c>
      <c r="B15" s="115" t="s">
        <v>24</v>
      </c>
      <c r="C15" s="114">
        <v>6.5472299999999999</v>
      </c>
      <c r="D15" s="159">
        <v>10.741949999999999</v>
      </c>
      <c r="E15" s="130">
        <v>57.634098061160699</v>
      </c>
    </row>
    <row r="16" spans="1:8" ht="17.25" x14ac:dyDescent="0.3">
      <c r="A16" s="39" t="s">
        <v>87</v>
      </c>
      <c r="B16" s="15"/>
      <c r="C16" s="15"/>
      <c r="D16" s="15"/>
      <c r="E16" s="48"/>
    </row>
    <row r="18" spans="1:5" ht="34.5" customHeight="1" x14ac:dyDescent="0.25">
      <c r="A18" s="239" t="s">
        <v>79</v>
      </c>
      <c r="B18" s="239"/>
      <c r="C18" s="239"/>
      <c r="D18" s="239"/>
      <c r="E18" s="239"/>
    </row>
  </sheetData>
  <mergeCells count="3">
    <mergeCell ref="A1:E1"/>
    <mergeCell ref="A2:E2"/>
    <mergeCell ref="A18:E18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workbookViewId="0">
      <selection activeCell="B19" sqref="B19"/>
    </sheetView>
  </sheetViews>
  <sheetFormatPr defaultRowHeight="15" x14ac:dyDescent="0.25"/>
  <cols>
    <col min="1" max="1" width="56.5703125" customWidth="1"/>
    <col min="2" max="2" width="12.140625" customWidth="1"/>
    <col min="3" max="3" width="13.85546875" customWidth="1"/>
    <col min="4" max="4" width="13" customWidth="1"/>
    <col min="5" max="5" width="12.5703125" customWidth="1"/>
    <col min="8" max="8" width="9.42578125" bestFit="1" customWidth="1"/>
  </cols>
  <sheetData>
    <row r="1" spans="1:8" ht="17.25" x14ac:dyDescent="0.25">
      <c r="A1" s="240" t="s">
        <v>57</v>
      </c>
      <c r="B1" s="240"/>
      <c r="C1" s="240"/>
      <c r="D1" s="240"/>
    </row>
    <row r="2" spans="1:8" ht="37.5" customHeight="1" x14ac:dyDescent="0.25">
      <c r="A2" s="245" t="s">
        <v>147</v>
      </c>
      <c r="B2" s="245"/>
      <c r="C2" s="245"/>
      <c r="D2" s="245"/>
      <c r="E2" s="245"/>
    </row>
    <row r="3" spans="1:8" ht="17.25" x14ac:dyDescent="0.3">
      <c r="A3" s="15"/>
      <c r="B3" s="15"/>
    </row>
    <row r="4" spans="1:8" ht="90" customHeight="1" x14ac:dyDescent="0.3">
      <c r="A4" s="23"/>
      <c r="B4" s="97" t="s">
        <v>119</v>
      </c>
      <c r="C4" s="5" t="s">
        <v>120</v>
      </c>
      <c r="D4" s="97" t="s">
        <v>113</v>
      </c>
      <c r="E4" s="97" t="s">
        <v>148</v>
      </c>
    </row>
    <row r="5" spans="1:8" ht="34.5" x14ac:dyDescent="0.25">
      <c r="A5" s="43" t="s">
        <v>96</v>
      </c>
      <c r="B5" s="179">
        <v>4627.6189893399996</v>
      </c>
      <c r="C5" s="179">
        <v>4438.1987530500001</v>
      </c>
      <c r="D5" s="180">
        <v>4503.8532820600003</v>
      </c>
      <c r="E5" s="179">
        <v>4460.6602303600002</v>
      </c>
      <c r="G5" s="118"/>
      <c r="H5" s="117"/>
    </row>
    <row r="6" spans="1:8" ht="17.25" x14ac:dyDescent="0.25">
      <c r="A6" s="44" t="s">
        <v>97</v>
      </c>
      <c r="B6" s="161">
        <v>100</v>
      </c>
      <c r="C6" s="162">
        <v>100</v>
      </c>
      <c r="D6" s="162">
        <v>100</v>
      </c>
      <c r="E6" s="162">
        <v>100</v>
      </c>
    </row>
    <row r="7" spans="1:8" ht="17.25" x14ac:dyDescent="0.25">
      <c r="A7" s="45" t="s">
        <v>64</v>
      </c>
      <c r="B7" s="51"/>
      <c r="C7" s="51"/>
      <c r="D7" s="51"/>
      <c r="E7" s="51"/>
    </row>
    <row r="8" spans="1:8" ht="17.25" x14ac:dyDescent="0.25">
      <c r="A8" s="46" t="s">
        <v>98</v>
      </c>
      <c r="B8" s="62">
        <v>77.429524436518804</v>
      </c>
      <c r="C8" s="62">
        <v>77.733114047655903</v>
      </c>
      <c r="D8" s="51">
        <v>77.619452154778898</v>
      </c>
      <c r="E8" s="62">
        <v>78.085121993003597</v>
      </c>
      <c r="G8" s="58"/>
    </row>
    <row r="9" spans="1:8" ht="17.25" x14ac:dyDescent="0.25">
      <c r="A9" s="46" t="s">
        <v>99</v>
      </c>
      <c r="B9" s="130">
        <v>22.139352963155702</v>
      </c>
      <c r="C9" s="130">
        <v>21.901327612964799</v>
      </c>
      <c r="D9" s="51">
        <v>22.075467401665598</v>
      </c>
      <c r="E9" s="130">
        <v>21.617150630909599</v>
      </c>
      <c r="G9" s="58"/>
    </row>
    <row r="10" spans="1:8" ht="17.25" x14ac:dyDescent="0.25">
      <c r="A10" s="46" t="s">
        <v>100</v>
      </c>
      <c r="B10" s="130">
        <v>0.43112260032551702</v>
      </c>
      <c r="C10" s="130">
        <v>0.36555833937924598</v>
      </c>
      <c r="D10" s="51">
        <v>0.30508044355555303</v>
      </c>
      <c r="E10" s="130">
        <v>0.29772737608684002</v>
      </c>
    </row>
    <row r="11" spans="1:8" ht="17.25" x14ac:dyDescent="0.25">
      <c r="A11" s="44" t="s">
        <v>101</v>
      </c>
      <c r="B11" s="163">
        <v>100</v>
      </c>
      <c r="C11" s="163">
        <v>100</v>
      </c>
      <c r="D11" s="162">
        <v>100</v>
      </c>
      <c r="E11" s="162">
        <v>100</v>
      </c>
    </row>
    <row r="12" spans="1:8" ht="17.25" x14ac:dyDescent="0.25">
      <c r="A12" s="45" t="s">
        <v>64</v>
      </c>
      <c r="B12" s="51"/>
      <c r="C12" s="51"/>
      <c r="D12" s="51"/>
      <c r="E12" s="51"/>
    </row>
    <row r="13" spans="1:8" ht="17.25" x14ac:dyDescent="0.25">
      <c r="A13" s="47" t="s">
        <v>102</v>
      </c>
      <c r="B13" s="62">
        <v>40.1839006829128</v>
      </c>
      <c r="C13" s="62">
        <v>42.3319774658328</v>
      </c>
      <c r="D13" s="51">
        <v>43.499646658647499</v>
      </c>
      <c r="E13" s="62">
        <v>43.603294885183999</v>
      </c>
    </row>
    <row r="14" spans="1:8" ht="17.25" x14ac:dyDescent="0.25">
      <c r="A14" s="47" t="s">
        <v>103</v>
      </c>
      <c r="B14" s="62">
        <v>37.225223044900801</v>
      </c>
      <c r="C14" s="62">
        <v>35.451124855297202</v>
      </c>
      <c r="D14" s="51">
        <v>33.328601850312303</v>
      </c>
      <c r="E14" s="62">
        <v>33.311256709190801</v>
      </c>
    </row>
    <row r="15" spans="1:8" ht="17.25" x14ac:dyDescent="0.25">
      <c r="A15" s="47" t="s">
        <v>104</v>
      </c>
      <c r="B15" s="62">
        <v>17.259173345511499</v>
      </c>
      <c r="C15" s="62">
        <v>17.297653127463501</v>
      </c>
      <c r="D15" s="51">
        <v>19.119722714105201</v>
      </c>
      <c r="E15" s="62">
        <v>19.1321534749829</v>
      </c>
    </row>
    <row r="16" spans="1:8" ht="17.25" x14ac:dyDescent="0.25">
      <c r="A16" s="47" t="s">
        <v>105</v>
      </c>
      <c r="B16" s="62">
        <v>4.7434542583486703</v>
      </c>
      <c r="C16" s="62">
        <v>4.34527903279385</v>
      </c>
      <c r="D16" s="51">
        <v>3.57749139479747</v>
      </c>
      <c r="E16" s="62">
        <v>3.4737399940343501</v>
      </c>
    </row>
    <row r="17" spans="1:5" ht="17.25" x14ac:dyDescent="0.25">
      <c r="A17" s="47" t="s">
        <v>106</v>
      </c>
      <c r="B17" s="62">
        <v>8.6525122729930404E-2</v>
      </c>
      <c r="C17" s="62">
        <v>7.6360229195932494E-2</v>
      </c>
      <c r="D17" s="51">
        <v>6.1584511223939299E-2</v>
      </c>
      <c r="E17" s="62">
        <v>6.2173778471716797E-2</v>
      </c>
    </row>
    <row r="18" spans="1:5" ht="17.25" x14ac:dyDescent="0.25">
      <c r="A18" s="47" t="s">
        <v>107</v>
      </c>
      <c r="B18" s="62">
        <v>0.50172354559620702</v>
      </c>
      <c r="C18" s="62">
        <v>0.49760528941663601</v>
      </c>
      <c r="D18" s="51">
        <v>0.41295287091353</v>
      </c>
      <c r="E18" s="62">
        <v>0.41738115813625698</v>
      </c>
    </row>
    <row r="20" spans="1:5" ht="28.5" customHeight="1" x14ac:dyDescent="0.25">
      <c r="A20" s="239" t="s">
        <v>79</v>
      </c>
      <c r="B20" s="239"/>
      <c r="C20" s="239"/>
      <c r="D20" s="239"/>
      <c r="E20" s="239"/>
    </row>
  </sheetData>
  <mergeCells count="3">
    <mergeCell ref="A1:D1"/>
    <mergeCell ref="A20:E20"/>
    <mergeCell ref="A2:E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showRuler="0" showWhiteSpace="0" zoomScaleNormal="100" zoomScalePageLayoutView="82" workbookViewId="0">
      <selection activeCell="H3" sqref="H3"/>
    </sheetView>
  </sheetViews>
  <sheetFormatPr defaultRowHeight="15" x14ac:dyDescent="0.25"/>
  <cols>
    <col min="1" max="1" width="68.42578125" customWidth="1"/>
    <col min="2" max="2" width="14" customWidth="1"/>
    <col min="3" max="3" width="12.85546875" customWidth="1"/>
    <col min="4" max="4" width="12.42578125" customWidth="1"/>
    <col min="5" max="5" width="11.140625" customWidth="1"/>
  </cols>
  <sheetData>
    <row r="1" spans="1:10" ht="17.25" x14ac:dyDescent="0.25">
      <c r="A1" s="240" t="s">
        <v>57</v>
      </c>
      <c r="B1" s="240"/>
      <c r="C1" s="240"/>
      <c r="D1" s="240"/>
      <c r="E1" s="240"/>
    </row>
    <row r="2" spans="1:10" ht="36" customHeight="1" x14ac:dyDescent="0.25">
      <c r="A2" s="245" t="s">
        <v>149</v>
      </c>
      <c r="B2" s="245"/>
      <c r="C2" s="245"/>
      <c r="D2" s="245"/>
      <c r="E2" s="245"/>
    </row>
    <row r="4" spans="1:10" ht="66.75" customHeight="1" x14ac:dyDescent="0.3">
      <c r="A4" s="23"/>
      <c r="B4" s="97" t="s">
        <v>119</v>
      </c>
      <c r="C4" s="5" t="s">
        <v>120</v>
      </c>
      <c r="D4" s="97" t="s">
        <v>113</v>
      </c>
      <c r="E4" s="97" t="s">
        <v>148</v>
      </c>
    </row>
    <row r="5" spans="1:10" ht="24.75" customHeight="1" x14ac:dyDescent="0.25">
      <c r="A5" s="41" t="s">
        <v>88</v>
      </c>
      <c r="B5" s="164">
        <v>969.59847100000002</v>
      </c>
      <c r="C5" s="164">
        <v>1272.7782629999999</v>
      </c>
      <c r="D5" s="116">
        <v>1496.250603</v>
      </c>
      <c r="E5" s="164">
        <v>1541.746398</v>
      </c>
      <c r="F5" s="94"/>
      <c r="G5" s="58"/>
      <c r="H5" s="58"/>
    </row>
    <row r="6" spans="1:10" ht="21.75" customHeight="1" x14ac:dyDescent="0.25">
      <c r="A6" s="42" t="s">
        <v>89</v>
      </c>
      <c r="B6" s="165">
        <v>100</v>
      </c>
      <c r="C6" s="165">
        <v>100</v>
      </c>
      <c r="D6" s="165">
        <v>100</v>
      </c>
      <c r="E6" s="165">
        <v>100</v>
      </c>
      <c r="H6" s="119"/>
    </row>
    <row r="7" spans="1:10" ht="17.25" x14ac:dyDescent="0.25">
      <c r="A7" s="42" t="s">
        <v>64</v>
      </c>
      <c r="B7" s="166"/>
      <c r="C7" s="166"/>
      <c r="D7" s="113"/>
      <c r="E7" s="51"/>
    </row>
    <row r="8" spans="1:10" ht="17.25" x14ac:dyDescent="0.25">
      <c r="A8" s="40" t="s">
        <v>90</v>
      </c>
      <c r="B8" s="62">
        <v>4.5069068595921902</v>
      </c>
      <c r="C8" s="62">
        <v>3.3902686944300799</v>
      </c>
      <c r="D8" s="62">
        <v>6.8911879329080499</v>
      </c>
      <c r="E8" s="62">
        <v>7.0743841621091299</v>
      </c>
      <c r="J8" s="58"/>
    </row>
    <row r="9" spans="1:10" ht="17.25" x14ac:dyDescent="0.25">
      <c r="A9" s="40" t="s">
        <v>91</v>
      </c>
      <c r="B9" s="62">
        <v>28.826030399134201</v>
      </c>
      <c r="C9" s="62">
        <v>31.162310555581801</v>
      </c>
      <c r="D9" s="62">
        <v>33.720134981960598</v>
      </c>
      <c r="E9" s="62">
        <v>35.051663016760301</v>
      </c>
      <c r="G9" s="119"/>
    </row>
    <row r="10" spans="1:10" ht="17.25" x14ac:dyDescent="0.25">
      <c r="A10" s="40" t="s">
        <v>92</v>
      </c>
      <c r="B10" s="62">
        <v>66.105419116321997</v>
      </c>
      <c r="C10" s="62">
        <v>64.974959978555205</v>
      </c>
      <c r="D10" s="62">
        <v>59.033241839903198</v>
      </c>
      <c r="E10" s="62">
        <v>57.524343702082703</v>
      </c>
    </row>
    <row r="11" spans="1:10" ht="17.25" x14ac:dyDescent="0.25">
      <c r="A11" s="40" t="s">
        <v>93</v>
      </c>
      <c r="B11" s="62">
        <v>0.561643624951632</v>
      </c>
      <c r="C11" s="62">
        <v>0.472460771432895</v>
      </c>
      <c r="D11" s="62">
        <v>0.35543524522810199</v>
      </c>
      <c r="E11" s="62">
        <v>0.34960911904786601</v>
      </c>
    </row>
    <row r="12" spans="1:10" ht="36" customHeight="1" x14ac:dyDescent="0.25">
      <c r="A12" s="42" t="s">
        <v>94</v>
      </c>
      <c r="B12" s="167">
        <v>10.251873782037601</v>
      </c>
      <c r="C12" s="160">
        <v>10.141744243621201</v>
      </c>
      <c r="D12" s="167">
        <v>10.549936717858801</v>
      </c>
      <c r="E12" s="160">
        <v>10.606186922982999</v>
      </c>
      <c r="H12" s="58"/>
    </row>
    <row r="13" spans="1:10" ht="22.5" customHeight="1" x14ac:dyDescent="0.25">
      <c r="A13" s="42" t="s">
        <v>95</v>
      </c>
      <c r="B13" s="160">
        <v>3942.4649810148098</v>
      </c>
      <c r="C13" s="160">
        <v>3683.5762989189302</v>
      </c>
      <c r="D13" s="168">
        <v>3203.7661891441799</v>
      </c>
      <c r="E13" s="160">
        <v>3101.0046244084001</v>
      </c>
    </row>
    <row r="15" spans="1:10" ht="33.75" customHeight="1" x14ac:dyDescent="0.25">
      <c r="A15" s="239" t="s">
        <v>79</v>
      </c>
      <c r="B15" s="239"/>
      <c r="C15" s="239"/>
      <c r="D15" s="239"/>
      <c r="E15" s="239"/>
    </row>
    <row r="16" spans="1:10" x14ac:dyDescent="0.25">
      <c r="C16" s="96"/>
    </row>
    <row r="17" spans="2:3" x14ac:dyDescent="0.25">
      <c r="B17" s="94"/>
      <c r="C17" s="94"/>
    </row>
  </sheetData>
  <mergeCells count="3">
    <mergeCell ref="A1:E1"/>
    <mergeCell ref="A2:E2"/>
    <mergeCell ref="A15:E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պետ պարտք</vt:lpstr>
      <vt:lpstr>պետ պարտքի կառուցվածք</vt:lpstr>
      <vt:lpstr>պարտքի միջին տոկոսադրույք</vt:lpstr>
      <vt:lpstr>արտ վարկերի ստաց և սպասարկում</vt:lpstr>
      <vt:lpstr>պարտքի կառ ուղենիշ. ցուց.</vt:lpstr>
      <vt:lpstr>պակասուրդի ֆինանս. փոխ. միջոց.</vt:lpstr>
      <vt:lpstr>կառ. պարտքի գծով տոկոսավճարներ</vt:lpstr>
      <vt:lpstr>կառ. արտաքին պարտք</vt:lpstr>
      <vt:lpstr>պետ պարտատոմսեր</vt:lpstr>
    </vt:vector>
  </TitlesOfParts>
  <Company>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2020-02-26T06:21:03Z</cp:lastPrinted>
  <dcterms:created xsi:type="dcterms:W3CDTF">2016-03-11T11:20:21Z</dcterms:created>
  <dcterms:modified xsi:type="dcterms:W3CDTF">2023-03-16T13:24:35Z</dcterms:modified>
</cp:coreProperties>
</file>