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GAGIK3\Azgayin joghovi byujetayin grasenyak\PBO in PRACTICE\PBO 2018\PBO in 2019\monthly certificates\Ashot Yeghiazaryan\pet partq\petrvar-2019\"/>
    </mc:Choice>
  </mc:AlternateContent>
  <bookViews>
    <workbookView xWindow="-120" yWindow="-120" windowWidth="24240" windowHeight="13140" activeTab="3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պետ պարտատոմսեր" sheetId="8" r:id="rId8"/>
    <sheet name="կառ. արտաքին պարտք" sheetId="9" r:id="rId9"/>
  </sheets>
  <calcPr calcId="181029"/>
</workbook>
</file>

<file path=xl/calcChain.xml><?xml version="1.0" encoding="utf-8"?>
<calcChain xmlns="http://schemas.openxmlformats.org/spreadsheetml/2006/main">
  <c r="I8" i="4" l="1"/>
  <c r="H9" i="4"/>
  <c r="H10" i="4"/>
  <c r="H8" i="4"/>
  <c r="G9" i="4"/>
  <c r="G10" i="4"/>
  <c r="G8" i="4"/>
  <c r="H6" i="3"/>
  <c r="G6" i="3"/>
  <c r="H24" i="2"/>
  <c r="H7" i="2"/>
  <c r="G7" i="2"/>
  <c r="F7" i="2"/>
  <c r="H32" i="1"/>
  <c r="F20" i="1"/>
  <c r="H20" i="1"/>
  <c r="H5" i="1"/>
  <c r="F5" i="1"/>
  <c r="H8" i="2" l="1"/>
  <c r="H11" i="2"/>
  <c r="H13" i="2"/>
  <c r="H14" i="2"/>
  <c r="H15" i="2"/>
  <c r="H16" i="2"/>
  <c r="H19" i="2"/>
  <c r="H20" i="2"/>
  <c r="H21" i="2"/>
  <c r="H25" i="2"/>
  <c r="H7" i="3"/>
  <c r="H9" i="3"/>
  <c r="H10" i="3"/>
  <c r="H11" i="3"/>
  <c r="H30" i="1"/>
  <c r="H34" i="1"/>
  <c r="H35" i="1"/>
  <c r="H36" i="1"/>
  <c r="H37" i="1"/>
  <c r="H38" i="1"/>
  <c r="H41" i="1"/>
  <c r="H42" i="1"/>
  <c r="H43" i="1"/>
  <c r="H44" i="1"/>
  <c r="H46" i="1"/>
  <c r="H47" i="1"/>
  <c r="H28" i="1"/>
  <c r="H7" i="1"/>
  <c r="H9" i="1"/>
  <c r="H11" i="1"/>
  <c r="H12" i="1"/>
  <c r="H13" i="1"/>
  <c r="H14" i="1"/>
  <c r="H15" i="1"/>
  <c r="H18" i="1"/>
  <c r="H19" i="1"/>
  <c r="H21" i="1"/>
  <c r="H23" i="1"/>
  <c r="I9" i="4"/>
  <c r="I10" i="4"/>
  <c r="G7" i="3"/>
  <c r="G9" i="3"/>
  <c r="G10" i="3"/>
  <c r="G11" i="3"/>
  <c r="F7" i="3"/>
  <c r="F9" i="3"/>
  <c r="F10" i="3"/>
  <c r="F11" i="3"/>
  <c r="F6" i="3"/>
  <c r="G13" i="2"/>
  <c r="G14" i="2"/>
  <c r="G15" i="2"/>
  <c r="G16" i="2"/>
  <c r="G19" i="2"/>
  <c r="G20" i="2"/>
  <c r="G21" i="2"/>
  <c r="G24" i="2"/>
  <c r="G25" i="2"/>
  <c r="G11" i="2"/>
  <c r="G8" i="2"/>
  <c r="F25" i="2"/>
  <c r="F24" i="2"/>
  <c r="F20" i="2"/>
  <c r="F21" i="2"/>
  <c r="F19" i="2"/>
  <c r="F13" i="2"/>
  <c r="F14" i="2"/>
  <c r="F15" i="2"/>
  <c r="F16" i="2"/>
  <c r="F11" i="2"/>
  <c r="F8" i="2"/>
  <c r="G47" i="1"/>
  <c r="G46" i="1"/>
  <c r="G41" i="1"/>
  <c r="G42" i="1"/>
  <c r="G43" i="1"/>
  <c r="G44" i="1"/>
  <c r="G35" i="1"/>
  <c r="G36" i="1"/>
  <c r="G37" i="1"/>
  <c r="G38" i="1"/>
  <c r="G34" i="1"/>
  <c r="G32" i="1"/>
  <c r="G30" i="1"/>
  <c r="G28" i="1"/>
  <c r="G23" i="1"/>
  <c r="F47" i="1"/>
  <c r="F46" i="1"/>
  <c r="F41" i="1"/>
  <c r="F42" i="1"/>
  <c r="F43" i="1"/>
  <c r="F44" i="1"/>
  <c r="F35" i="1"/>
  <c r="F36" i="1"/>
  <c r="F38" i="1"/>
  <c r="F34" i="1"/>
  <c r="F32" i="1"/>
  <c r="F30" i="1"/>
  <c r="F28" i="1"/>
  <c r="G18" i="1"/>
  <c r="G19" i="1"/>
  <c r="G20" i="1"/>
  <c r="G21" i="1"/>
  <c r="G12" i="1"/>
  <c r="G13" i="1"/>
  <c r="G14" i="1"/>
  <c r="G15" i="1"/>
  <c r="G11" i="1"/>
  <c r="G9" i="1"/>
  <c r="G7" i="1"/>
  <c r="G5" i="1"/>
  <c r="F23" i="1"/>
  <c r="F18" i="1"/>
  <c r="F19" i="1"/>
  <c r="F21" i="1"/>
  <c r="F12" i="1"/>
  <c r="F13" i="1"/>
  <c r="F15" i="1"/>
  <c r="F11" i="1"/>
  <c r="F9" i="1"/>
  <c r="F7" i="1"/>
</calcChain>
</file>

<file path=xl/sharedStrings.xml><?xml version="1.0" encoding="utf-8"?>
<sst xmlns="http://schemas.openxmlformats.org/spreadsheetml/2006/main" count="280" uniqueCount="155">
  <si>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</si>
  <si>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</si>
  <si>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</si>
  <si>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</si>
  <si>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</si>
  <si>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</si>
  <si>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</si>
  <si>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</si>
  <si>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</si>
  <si>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</si>
  <si>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</si>
  <si>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</si>
  <si>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</si>
  <si>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</si>
  <si>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</si>
  <si>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</si>
  <si>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</si>
  <si>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</si>
  <si>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</si>
  <si>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</si>
  <si>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</si>
  <si>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</si>
  <si>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</si>
  <si>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</si>
  <si>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</si>
  <si>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</si>
  <si>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</si>
  <si>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</si>
  <si>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</si>
  <si>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</si>
  <si>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</si>
  <si>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</si>
  <si>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</si>
  <si>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</si>
  <si>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</si>
  <si>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</si>
  <si>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</si>
  <si>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</si>
  <si>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</si>
  <si>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</si>
  <si>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</si>
  <si>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</si>
  <si>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</si>
  <si>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</si>
  <si>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</si>
  <si>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</si>
  <si>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</si>
  <si>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</si>
  <si>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</si>
  <si>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</si>
  <si>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</si>
  <si>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</si>
  <si>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</si>
  <si>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</si>
  <si>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</si>
  <si>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</si>
  <si>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</si>
  <si>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</si>
  <si>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</si>
  <si>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</si>
  <si>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</si>
  <si>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</si>
  <si>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</si>
  <si>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</si>
  <si>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</si>
  <si>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</si>
  <si>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</si>
  <si>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</si>
  <si>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</si>
  <si>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</si>
  <si>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</si>
  <si>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</si>
  <si>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</si>
  <si>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</si>
  <si>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</si>
  <si>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</si>
  <si>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</si>
  <si>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</si>
  <si>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</si>
  <si>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</si>
  <si>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</si>
  <si>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</si>
  <si>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</si>
  <si>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</si>
  <si>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</si>
  <si>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</si>
  <si>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</si>
  <si>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</si>
  <si>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</si>
  <si>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</si>
  <si>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</si>
  <si>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</si>
  <si>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</si>
  <si>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</si>
  <si>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</si>
  <si>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</si>
  <si>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</si>
  <si>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</si>
  <si>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</si>
  <si>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</si>
  <si>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</si>
  <si>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</si>
  <si>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</si>
  <si>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</si>
  <si>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</si>
  <si>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</si>
  <si>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</si>
  <si>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</si>
  <si>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</si>
  <si>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</si>
  <si>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</si>
  <si>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</si>
  <si>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</si>
  <si>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</si>
  <si>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</si>
  <si>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 xml:space="preserve">  ՀՀ կենտրոնական բանկի արտաքին պարտք</t>
  </si>
  <si>
    <t>ուղենիշներն ըստ 2019-2021թթ. ռազմավարական ծրագրի</t>
  </si>
  <si>
    <t>31.12.2018</t>
  </si>
  <si>
    <t>/մլրդ դրամ/</t>
  </si>
  <si>
    <t xml:space="preserve">             2017-2019թթ.  Հայաստանի Հանրապետության կառավարության պարտքի միջին տոկոսադրույքի վերաբերյալ </t>
  </si>
  <si>
    <t>01.01.2019-31.01.2019</t>
  </si>
  <si>
    <t>28.02.2019</t>
  </si>
  <si>
    <t>2017-2019թթ. Հայաստանի Հանրապետության պետական պարտքի վերաբերյալ (փետրվար ամսվա վերջի դրությամբ)</t>
  </si>
  <si>
    <t xml:space="preserve">  2017-2019թթ.  Հայաստանի Հանրապետության կառավարության պարտքի կառուցվածքի վերաբերյալ  (փետրվար ամսվա վերջի դրությամբ)</t>
  </si>
  <si>
    <t xml:space="preserve">                                                                         (փետրվար ամսվա վերջի դրությամբ)</t>
  </si>
  <si>
    <t xml:space="preserve"> 2017-2019թթ. հունվար-փետրվար ամիսներին Հայաստանի Հանրապետության կառավարության արտաքին վարկերի սպասարկման և արտաքին վարկային միջոցների ստացման վերաբերյալ</t>
  </si>
  <si>
    <t>01.01.2019 - 28.02.2019</t>
  </si>
  <si>
    <t>01.02.2019 - 28.02.2019</t>
  </si>
  <si>
    <t>ՀՀ կառավարության պարտքի մինչև մարումը մնացած միջին կշռված ժամկետը, տարի</t>
  </si>
  <si>
    <t>% (2019թ. փետրվար)</t>
  </si>
  <si>
    <t>2017-2019թթ. հունվար-փետրվար ամիսներին պետական բյուջեի պակասուրդի ֆինանսավորումը փոխառու միջոցների հաշվին</t>
  </si>
  <si>
    <t>01.01.2019-28.02.2019</t>
  </si>
  <si>
    <t>2017-2019թթ. հուվար-փետրվար ամիսներին ՀՀ պետական բյուջեից ՀՀ կառավարության պարտքի գծով վճարված տոկոսավճարներ</t>
  </si>
  <si>
    <t>2017-2019թթ. շրջանառության մեջ գտնվող ՀՀ պետական պարտատոմսերը  (փետրվար ամսվա վերջի դրությամբ)</t>
  </si>
  <si>
    <t xml:space="preserve">2017-2019թթ. վարկային պայմանագրերով ձևավորված ՀՀ կառավարության արտաքին պարտքը (փետրվար ամսվա վերջի դրությամբ) </t>
  </si>
  <si>
    <t>28.02.2018</t>
  </si>
  <si>
    <t>01.01.2018 - 28.02.2018</t>
  </si>
  <si>
    <t>01.01.2018-28.02.2018</t>
  </si>
  <si>
    <t>28.02.2017</t>
  </si>
  <si>
    <t>01.01.2017 - 28.02.2017</t>
  </si>
  <si>
    <t>01.01.2017-28.02.2017</t>
  </si>
  <si>
    <t xml:space="preserve">Փոփոխությունը 01.01.2019 - 28.02.2019-ին 01.01.2017-28.021.2017-ի նկատմամբ(%) </t>
  </si>
  <si>
    <t xml:space="preserve">Փոփոխությունը 01.01.2019 - 28.02.2019-ին 01.01.2018 - 28.02.2018-ի նկատմամբ(%) </t>
  </si>
  <si>
    <t xml:space="preserve">Փոփոխությունը 01.01.2019 - 28.02.2019-ին 01.01.2019 - 31.01.2019-ի նկատմամբ(%) </t>
  </si>
  <si>
    <t xml:space="preserve">28.02.2019-ը 28.02.2017-ի նկատմամբ(%) </t>
  </si>
  <si>
    <t xml:space="preserve">28.02.2019-ը 28.02.2018-ի նկատմամբ(%) </t>
  </si>
  <si>
    <t xml:space="preserve">28.02.2019-ը 28.021.2017-ի նկատմամբ(%) </t>
  </si>
  <si>
    <t xml:space="preserve">28.02.2019-ը 281.02.2018-ի նկատմամբ(%) </t>
  </si>
  <si>
    <t xml:space="preserve">Տեսակարար կշռի փոփոխությունը` 28.02.2019-ին 28.02.2017-ի նկատմամբ(+/-) </t>
  </si>
  <si>
    <t xml:space="preserve">Տեսակարար կշռի փոփոխությունը 28.02.2019-ին 28.02.2018-ի նկատմամբ(+/-) </t>
  </si>
  <si>
    <t xml:space="preserve">Փոփոխությունը         28.02.2019-ին 28.02.2018-ի նկատմամբ(+/-) </t>
  </si>
  <si>
    <t xml:space="preserve">Փոփոխությունը         28.02.2019-ին 31.12.2018-ի նկատմամբ(+/-) </t>
  </si>
  <si>
    <t xml:space="preserve">Տեսակարար կշռի փոփոխությունը 28.02.2019-ին 31.12.2018-ի նկատմամբ(+/-) </t>
  </si>
  <si>
    <t xml:space="preserve">28.02.2019-ը 31.12.2018-ի նկատմամբ(%) </t>
  </si>
  <si>
    <t xml:space="preserve">Փոփոխությունը               28.02.2019-ին 28.02.2017-ի նկատմամբ(+/-)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</si>
</sst>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#,##0.000_);\(#,##0.000\)"/>
    <numFmt numFmtId="174" formatCode="0.0;[Red]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3"/>
    </xf>
    <xf numFmtId="2" fontId="18" fillId="0" borderId="4" xfId="4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 indent="2"/>
    </xf>
    <xf numFmtId="0" fontId="18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 indent="5"/>
    </xf>
    <xf numFmtId="0" fontId="17" fillId="0" borderId="1" xfId="3" applyFont="1" applyBorder="1" applyAlignment="1">
      <alignment horizontal="left" vertical="center" wrapText="1"/>
    </xf>
    <xf numFmtId="0" fontId="21" fillId="0" borderId="0" xfId="3" applyFont="1" applyAlignment="1">
      <alignment vertical="center" wrapText="1"/>
    </xf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3" fillId="4" borderId="1" xfId="10" applyFont="1" applyFill="1" applyBorder="1" applyAlignment="1">
      <alignment horizontal="center" vertical="center" wrapText="1"/>
    </xf>
    <xf numFmtId="164" fontId="23" fillId="5" borderId="1" xfId="10" applyFont="1" applyFill="1" applyBorder="1" applyAlignment="1">
      <alignment horizontal="center" vertical="center" wrapText="1"/>
    </xf>
    <xf numFmtId="164" fontId="24" fillId="2" borderId="1" xfId="10" applyFont="1" applyFill="1" applyBorder="1" applyAlignment="1">
      <alignment horizontal="center" vertical="center" wrapText="1"/>
    </xf>
    <xf numFmtId="164" fontId="25" fillId="0" borderId="1" xfId="10" applyFont="1" applyBorder="1" applyAlignment="1">
      <alignment horizontal="center" vertical="center" wrapText="1"/>
    </xf>
    <xf numFmtId="166" fontId="23" fillId="5" borderId="1" xfId="10" applyNumberFormat="1" applyFont="1" applyFill="1" applyBorder="1" applyAlignment="1">
      <alignment horizontal="center" vertical="center" wrapText="1"/>
    </xf>
    <xf numFmtId="166" fontId="25" fillId="0" borderId="1" xfId="10" applyNumberFormat="1" applyFont="1" applyBorder="1" applyAlignment="1">
      <alignment horizontal="center" vertical="center" wrapText="1"/>
    </xf>
    <xf numFmtId="170" fontId="26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4" fillId="2" borderId="1" xfId="10" applyNumberFormat="1" applyFont="1" applyFill="1" applyBorder="1" applyAlignment="1">
      <alignment horizontal="center" vertical="center" wrapText="1"/>
    </xf>
    <xf numFmtId="166" fontId="23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1" fillId="0" borderId="1" xfId="10" applyNumberFormat="1" applyFont="1" applyBorder="1" applyAlignment="1">
      <alignment horizontal="center" vertical="center" wrapText="1"/>
    </xf>
    <xf numFmtId="170" fontId="18" fillId="0" borderId="1" xfId="16" applyNumberFormat="1" applyFont="1" applyBorder="1" applyAlignment="1">
      <alignment horizontal="center" vertical="center" wrapText="1"/>
    </xf>
    <xf numFmtId="170" fontId="18" fillId="0" borderId="1" xfId="18" applyNumberFormat="1" applyFont="1" applyBorder="1" applyAlignment="1">
      <alignment horizontal="center" vertical="center" wrapText="1"/>
    </xf>
    <xf numFmtId="170" fontId="18" fillId="0" borderId="1" xfId="2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170" fontId="18" fillId="0" borderId="1" xfId="0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18" fillId="0" borderId="1" xfId="4" applyNumberFormat="1" applyFont="1" applyBorder="1" applyAlignment="1">
      <alignment horizontal="center" vertical="center" wrapText="1"/>
    </xf>
    <xf numFmtId="170" fontId="18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12" fillId="0" borderId="1" xfId="5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25" fillId="0" borderId="1" xfId="5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170" fontId="18" fillId="0" borderId="1" xfId="5" applyNumberFormat="1" applyFont="1" applyBorder="1" applyAlignment="1">
      <alignment horizontal="center" vertical="center" wrapText="1"/>
    </xf>
    <xf numFmtId="170" fontId="18" fillId="0" borderId="4" xfId="4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70" fontId="18" fillId="0" borderId="1" xfId="10" applyNumberFormat="1" applyFont="1" applyBorder="1" applyAlignment="1">
      <alignment horizontal="center" vertical="center"/>
    </xf>
    <xf numFmtId="169" fontId="18" fillId="0" borderId="1" xfId="7" applyNumberFormat="1" applyFont="1" applyBorder="1" applyAlignment="1">
      <alignment horizontal="center" vertical="center" wrapText="1"/>
    </xf>
    <xf numFmtId="169" fontId="18" fillId="0" borderId="1" xfId="9" applyNumberFormat="1" applyFont="1" applyBorder="1" applyAlignment="1">
      <alignment horizontal="center" vertical="center" wrapText="1"/>
    </xf>
    <xf numFmtId="172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1" fontId="18" fillId="6" borderId="1" xfId="1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9" fontId="12" fillId="0" borderId="1" xfId="5" applyNumberFormat="1" applyFont="1" applyBorder="1" applyAlignment="1">
      <alignment horizontal="center" vertical="center"/>
    </xf>
    <xf numFmtId="170" fontId="12" fillId="0" borderId="1" xfId="5" applyNumberFormat="1" applyFont="1" applyBorder="1" applyAlignment="1">
      <alignment horizontal="center" vertical="center"/>
    </xf>
    <xf numFmtId="168" fontId="18" fillId="0" borderId="1" xfId="5" applyNumberFormat="1" applyFont="1" applyBorder="1" applyAlignment="1">
      <alignment horizontal="center" vertical="center" wrapText="1"/>
    </xf>
    <xf numFmtId="165" fontId="20" fillId="0" borderId="3" xfId="4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5" fontId="18" fillId="0" borderId="3" xfId="4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5" fontId="20" fillId="0" borderId="3" xfId="5" applyNumberFormat="1" applyFont="1" applyBorder="1" applyAlignment="1">
      <alignment horizontal="center" vertical="center"/>
    </xf>
    <xf numFmtId="174" fontId="12" fillId="0" borderId="1" xfId="16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4" fontId="12" fillId="0" borderId="3" xfId="4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64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3" borderId="1" xfId="0" applyNumberFormat="1" applyFont="1" applyFill="1" applyBorder="1" applyAlignment="1">
      <alignment horizontal="center" vertical="center" wrapText="1"/>
    </xf>
    <xf numFmtId="165" fontId="12" fillId="0" borderId="3" xfId="4" applyNumberFormat="1" applyFont="1" applyBorder="1" applyAlignment="1">
      <alignment horizontal="center" vertical="center"/>
    </xf>
    <xf numFmtId="165" fontId="12" fillId="0" borderId="3" xfId="10" applyNumberFormat="1" applyFont="1" applyBorder="1" applyAlignment="1">
      <alignment horizontal="center" vertical="center"/>
    </xf>
    <xf numFmtId="4" fontId="18" fillId="0" borderId="3" xfId="4" applyNumberFormat="1" applyFont="1" applyBorder="1" applyAlignment="1">
      <alignment horizontal="center" vertical="center"/>
    </xf>
    <xf numFmtId="4" fontId="18" fillId="0" borderId="1" xfId="4" applyNumberFormat="1" applyFont="1" applyBorder="1" applyAlignment="1">
      <alignment horizontal="center" vertical="center"/>
    </xf>
    <xf numFmtId="4" fontId="20" fillId="0" borderId="3" xfId="4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10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topLeftCell="A16" workbookViewId="0">
      <selection activeCell="H28" sqref="H28"/>
    </sheetView>
  </sheetViews>
  <sheetFormatPr defaultRowHeight="15" x14ac:dyDescent="0.25"/>
  <cols>
    <col min="1" max="1" width="62.28515625" customWidth="1"/>
    <col min="2" max="2" width="12.28515625" customWidth="1"/>
    <col min="3" max="4" width="11" customWidth="1"/>
    <col min="5" max="5" width="11.28515625" customWidth="1"/>
    <col min="6" max="6" width="9.5703125" customWidth="1"/>
    <col min="7" max="7" width="11.140625" customWidth="1"/>
    <col min="8" max="8" width="12.140625" customWidth="1"/>
  </cols>
  <sheetData>
    <row r="1" spans="1:8" ht="21" customHeight="1" x14ac:dyDescent="0.25">
      <c r="A1" s="197" t="s">
        <v>62</v>
      </c>
      <c r="B1" s="197"/>
      <c r="C1" s="197"/>
      <c r="D1" s="197"/>
      <c r="E1" s="197"/>
      <c r="F1" s="197"/>
      <c r="G1" s="197"/>
      <c r="H1" s="197"/>
    </row>
    <row r="2" spans="1:8" ht="28.5" customHeight="1" x14ac:dyDescent="0.25">
      <c r="A2" s="196" t="s">
        <v>122</v>
      </c>
      <c r="B2" s="196"/>
      <c r="C2" s="196"/>
      <c r="D2" s="196"/>
      <c r="E2" s="196"/>
      <c r="F2" s="196"/>
      <c r="G2" s="196"/>
      <c r="H2" s="196"/>
    </row>
    <row r="3" spans="1:8" ht="15.75" customHeight="1" x14ac:dyDescent="0.3">
      <c r="A3" s="156" t="s">
        <v>49</v>
      </c>
      <c r="B3" s="156"/>
      <c r="C3" s="195" t="s">
        <v>118</v>
      </c>
      <c r="D3" s="195"/>
      <c r="E3" s="157"/>
      <c r="F3" s="157"/>
    </row>
    <row r="4" spans="1:8" ht="84" customHeight="1" x14ac:dyDescent="0.3">
      <c r="A4" s="164"/>
      <c r="B4" s="5" t="s">
        <v>138</v>
      </c>
      <c r="C4" s="5" t="s">
        <v>135</v>
      </c>
      <c r="D4" s="5" t="s">
        <v>117</v>
      </c>
      <c r="E4" s="5" t="s">
        <v>121</v>
      </c>
      <c r="F4" s="14" t="s">
        <v>146</v>
      </c>
      <c r="G4" s="14" t="s">
        <v>147</v>
      </c>
      <c r="H4" s="14" t="s">
        <v>153</v>
      </c>
    </row>
    <row r="5" spans="1:8" ht="16.5" x14ac:dyDescent="0.3">
      <c r="A5" s="12" t="s">
        <v>27</v>
      </c>
      <c r="B5" s="74">
        <v>2901.3258798301299</v>
      </c>
      <c r="C5" s="67">
        <v>3295.3635202567598</v>
      </c>
      <c r="D5" s="67">
        <v>3348.9505819518899</v>
      </c>
      <c r="E5" s="67">
        <v>3398.0495197942901</v>
      </c>
      <c r="F5" s="68">
        <f>E5*100/B5</f>
        <v>117.12057385271187</v>
      </c>
      <c r="G5" s="68">
        <f>E5*100/C5</f>
        <v>103.11607502196084</v>
      </c>
      <c r="H5" s="177">
        <f>E5*100/D5</f>
        <v>101.46609920453898</v>
      </c>
    </row>
    <row r="6" spans="1:8" ht="16.5" x14ac:dyDescent="0.3">
      <c r="A6" s="198" t="s">
        <v>26</v>
      </c>
      <c r="B6" s="198"/>
      <c r="C6" s="198"/>
      <c r="D6" s="198"/>
      <c r="E6" s="198"/>
      <c r="F6" s="198"/>
      <c r="G6" s="198"/>
      <c r="H6" s="175"/>
    </row>
    <row r="7" spans="1:8" ht="16.5" customHeight="1" x14ac:dyDescent="0.3">
      <c r="A7" s="6" t="s">
        <v>29</v>
      </c>
      <c r="B7" s="76">
        <v>2652.5180496560702</v>
      </c>
      <c r="C7" s="69">
        <v>3002.3266818061802</v>
      </c>
      <c r="D7" s="69">
        <v>3082.8664640448101</v>
      </c>
      <c r="E7" s="69">
        <v>3128.8844127870102</v>
      </c>
      <c r="F7" s="70">
        <f>E7*100/B7</f>
        <v>117.95902437658083</v>
      </c>
      <c r="G7" s="70">
        <f>E7*100/C7</f>
        <v>104.21532179518498</v>
      </c>
      <c r="H7" s="176">
        <f t="shared" ref="H7:H23" si="0">E7*100/D7</f>
        <v>101.49270003352085</v>
      </c>
    </row>
    <row r="8" spans="1:8" ht="17.25" customHeight="1" x14ac:dyDescent="0.3">
      <c r="A8" s="199" t="s">
        <v>3</v>
      </c>
      <c r="B8" s="199"/>
      <c r="C8" s="199"/>
      <c r="D8" s="199"/>
      <c r="E8" s="199"/>
      <c r="F8" s="199"/>
      <c r="G8" s="199"/>
      <c r="H8" s="175"/>
    </row>
    <row r="9" spans="1:8" ht="16.5" x14ac:dyDescent="0.25">
      <c r="A9" s="15" t="s">
        <v>2</v>
      </c>
      <c r="B9" s="75">
        <v>2093.6553381560698</v>
      </c>
      <c r="C9" s="62">
        <v>2381.1560550561799</v>
      </c>
      <c r="D9" s="62">
        <v>2410.4472667007099</v>
      </c>
      <c r="E9" s="62">
        <v>2435.7356919670101</v>
      </c>
      <c r="F9" s="62">
        <f>E9*100/B9</f>
        <v>116.33890486063568</v>
      </c>
      <c r="G9" s="62">
        <f>E9*100/C9</f>
        <v>102.29214867269766</v>
      </c>
      <c r="H9" s="179">
        <f t="shared" si="0"/>
        <v>101.04911754825127</v>
      </c>
    </row>
    <row r="10" spans="1:8" ht="16.5" x14ac:dyDescent="0.3">
      <c r="A10" s="199" t="s">
        <v>1</v>
      </c>
      <c r="B10" s="199"/>
      <c r="C10" s="199"/>
      <c r="D10" s="199"/>
      <c r="E10" s="199"/>
      <c r="F10" s="199"/>
      <c r="G10" s="199"/>
      <c r="H10" s="175"/>
    </row>
    <row r="11" spans="1:8" ht="18.75" customHeight="1" x14ac:dyDescent="0.3">
      <c r="A11" s="1" t="s">
        <v>44</v>
      </c>
      <c r="B11" s="77">
        <v>1657.6322332560701</v>
      </c>
      <c r="C11" s="73">
        <v>1960.3227835876601</v>
      </c>
      <c r="D11" s="73">
        <v>2002.7408460439499</v>
      </c>
      <c r="E11" s="73">
        <v>2023.53006738002</v>
      </c>
      <c r="F11" s="61">
        <f>E11*100/B11</f>
        <v>122.07352311225395</v>
      </c>
      <c r="G11" s="61">
        <f>E11*100/C11</f>
        <v>103.22433041749798</v>
      </c>
      <c r="H11" s="175">
        <f t="shared" si="0"/>
        <v>101.03803851492496</v>
      </c>
    </row>
    <row r="12" spans="1:8" ht="33.75" customHeight="1" x14ac:dyDescent="0.3">
      <c r="A12" s="1" t="s">
        <v>47</v>
      </c>
      <c r="B12" s="79">
        <v>7.9962499999999999</v>
      </c>
      <c r="C12" s="63">
        <v>10.376229</v>
      </c>
      <c r="D12" s="63">
        <v>3.60853190589759</v>
      </c>
      <c r="E12" s="63">
        <v>3.4091840000000002</v>
      </c>
      <c r="F12" s="61">
        <f t="shared" ref="F12:F15" si="1">E12*100/B12</f>
        <v>42.634785055494767</v>
      </c>
      <c r="G12" s="61">
        <f t="shared" ref="G12:G15" si="2">E12*100/C12</f>
        <v>32.855712802791842</v>
      </c>
      <c r="H12" s="175">
        <f t="shared" si="0"/>
        <v>94.475650732870449</v>
      </c>
    </row>
    <row r="13" spans="1:8" ht="34.5" customHeight="1" x14ac:dyDescent="0.3">
      <c r="A13" s="1" t="s">
        <v>46</v>
      </c>
      <c r="B13" s="79">
        <v>428.02685489999999</v>
      </c>
      <c r="C13" s="63">
        <v>406.79584953</v>
      </c>
      <c r="D13" s="63">
        <v>400.22233875000001</v>
      </c>
      <c r="E13" s="63">
        <v>404.88022353999997</v>
      </c>
      <c r="F13" s="61">
        <f t="shared" si="1"/>
        <v>94.592247870660415</v>
      </c>
      <c r="G13" s="61">
        <f t="shared" si="2"/>
        <v>99.52909401799127</v>
      </c>
      <c r="H13" s="175">
        <f t="shared" si="0"/>
        <v>101.16382428940568</v>
      </c>
    </row>
    <row r="14" spans="1:8" ht="16.5" x14ac:dyDescent="0.3">
      <c r="A14" s="1" t="s">
        <v>45</v>
      </c>
      <c r="B14" s="79" t="s">
        <v>24</v>
      </c>
      <c r="C14" s="58">
        <v>3.6611929385202</v>
      </c>
      <c r="D14" s="58">
        <v>3.8755500008624999</v>
      </c>
      <c r="E14" s="58">
        <v>3.9162170469883999</v>
      </c>
      <c r="F14" s="79" t="s">
        <v>24</v>
      </c>
      <c r="G14" s="61">
        <f t="shared" si="2"/>
        <v>106.96560145151152</v>
      </c>
      <c r="H14" s="175">
        <f t="shared" si="0"/>
        <v>101.04932322165499</v>
      </c>
    </row>
    <row r="15" spans="1:8" ht="16.5" x14ac:dyDescent="0.25">
      <c r="A15" s="15" t="s">
        <v>6</v>
      </c>
      <c r="B15" s="78">
        <v>558.86271150000005</v>
      </c>
      <c r="C15" s="72">
        <v>621.17062675</v>
      </c>
      <c r="D15" s="72">
        <v>672.41919734410203</v>
      </c>
      <c r="E15" s="72">
        <v>693.14872081999999</v>
      </c>
      <c r="F15" s="72">
        <f t="shared" si="1"/>
        <v>124.02844322169452</v>
      </c>
      <c r="G15" s="72">
        <f t="shared" si="2"/>
        <v>111.58749157966362</v>
      </c>
      <c r="H15" s="179">
        <f t="shared" si="0"/>
        <v>103.08282743231823</v>
      </c>
    </row>
    <row r="16" spans="1:8" ht="16.5" x14ac:dyDescent="0.3">
      <c r="A16" s="199" t="s">
        <v>1</v>
      </c>
      <c r="B16" s="199"/>
      <c r="C16" s="199"/>
      <c r="D16" s="199"/>
      <c r="E16" s="199"/>
      <c r="F16" s="199"/>
      <c r="G16" s="199"/>
      <c r="H16" s="175"/>
    </row>
    <row r="17" spans="1:8" ht="21" customHeight="1" x14ac:dyDescent="0.3">
      <c r="A17" s="1" t="s">
        <v>44</v>
      </c>
      <c r="B17" s="63" t="s">
        <v>24</v>
      </c>
      <c r="C17" s="63" t="s">
        <v>24</v>
      </c>
      <c r="D17" s="63" t="s">
        <v>24</v>
      </c>
      <c r="E17" s="63" t="s">
        <v>24</v>
      </c>
      <c r="F17" s="63" t="s">
        <v>24</v>
      </c>
      <c r="G17" s="63" t="s">
        <v>24</v>
      </c>
      <c r="H17" s="63" t="s">
        <v>24</v>
      </c>
    </row>
    <row r="18" spans="1:8" ht="36.75" customHeight="1" x14ac:dyDescent="0.3">
      <c r="A18" s="1" t="s">
        <v>43</v>
      </c>
      <c r="B18" s="71">
        <v>496.74762399999997</v>
      </c>
      <c r="C18" s="58">
        <v>542.61293499999999</v>
      </c>
      <c r="D18" s="58">
        <v>584.50295609410296</v>
      </c>
      <c r="E18" s="58">
        <v>604.20928900000001</v>
      </c>
      <c r="F18" s="63">
        <f>E18*100/B18</f>
        <v>121.63305062934735</v>
      </c>
      <c r="G18" s="63">
        <f t="shared" ref="G18:G21" si="3">E18*100/C18</f>
        <v>111.3518034729489</v>
      </c>
      <c r="H18" s="175">
        <f t="shared" si="0"/>
        <v>103.37146847598224</v>
      </c>
    </row>
    <row r="19" spans="1:8" ht="36" customHeight="1" x14ac:dyDescent="0.3">
      <c r="A19" s="1" t="s">
        <v>41</v>
      </c>
      <c r="B19" s="80">
        <v>58.708187500000001</v>
      </c>
      <c r="C19" s="58">
        <v>74.228781749999996</v>
      </c>
      <c r="D19" s="58">
        <v>83.562491249999994</v>
      </c>
      <c r="E19" s="58">
        <v>84.535011819999994</v>
      </c>
      <c r="F19" s="63">
        <f t="shared" ref="F19:F21" si="4">E19*100/B19</f>
        <v>143.99186113521219</v>
      </c>
      <c r="G19" s="63">
        <f t="shared" si="3"/>
        <v>113.88441225495393</v>
      </c>
      <c r="H19" s="175">
        <f t="shared" si="0"/>
        <v>101.1638242894057</v>
      </c>
    </row>
    <row r="20" spans="1:8" ht="16.5" x14ac:dyDescent="0.3">
      <c r="A20" s="1" t="s">
        <v>42</v>
      </c>
      <c r="B20" s="71">
        <v>3.4068999999999998</v>
      </c>
      <c r="C20" s="58">
        <v>4.3289099999999996</v>
      </c>
      <c r="D20" s="58">
        <v>4.3537499999999998</v>
      </c>
      <c r="E20" s="58">
        <v>4.40442</v>
      </c>
      <c r="F20" s="63">
        <f>E20*100/B20</f>
        <v>129.27940356335674</v>
      </c>
      <c r="G20" s="63">
        <f t="shared" si="3"/>
        <v>101.74431900871122</v>
      </c>
      <c r="H20" s="175">
        <f>E20*100/D20</f>
        <v>101.1638242894057</v>
      </c>
    </row>
    <row r="21" spans="1:8" ht="19.5" customHeight="1" x14ac:dyDescent="0.25">
      <c r="A21" s="15" t="s">
        <v>28</v>
      </c>
      <c r="B21" s="81">
        <v>248.80783017406</v>
      </c>
      <c r="C21" s="72">
        <v>293.036838450586</v>
      </c>
      <c r="D21" s="72">
        <v>266.08411790707498</v>
      </c>
      <c r="E21" s="72">
        <v>269.16510700727702</v>
      </c>
      <c r="F21" s="165">
        <f t="shared" si="4"/>
        <v>108.18192772268281</v>
      </c>
      <c r="G21" s="165">
        <f t="shared" si="3"/>
        <v>91.853675609684672</v>
      </c>
      <c r="H21" s="179">
        <f t="shared" si="0"/>
        <v>101.15790041301075</v>
      </c>
    </row>
    <row r="22" spans="1:8" ht="16.5" x14ac:dyDescent="0.3">
      <c r="A22" s="199" t="s">
        <v>30</v>
      </c>
      <c r="B22" s="199"/>
      <c r="C22" s="199"/>
      <c r="D22" s="199"/>
      <c r="E22" s="199"/>
      <c r="F22" s="199"/>
      <c r="G22" s="199"/>
      <c r="H22" s="175"/>
    </row>
    <row r="23" spans="1:8" ht="18" customHeight="1" x14ac:dyDescent="0.25">
      <c r="A23" s="4" t="s">
        <v>40</v>
      </c>
      <c r="B23" s="79">
        <v>70.903574967920605</v>
      </c>
      <c r="C23" s="61">
        <v>77.299679571533105</v>
      </c>
      <c r="D23" s="61">
        <v>68.944669374149996</v>
      </c>
      <c r="E23" s="61">
        <v>69.199884783164805</v>
      </c>
      <c r="F23" s="61">
        <f>E23*100/B23</f>
        <v>97.597173082560914</v>
      </c>
      <c r="G23" s="61">
        <f>E23*100/C23</f>
        <v>89.52156744599084</v>
      </c>
      <c r="H23" s="175">
        <f t="shared" si="0"/>
        <v>100.37017424455226</v>
      </c>
    </row>
    <row r="24" spans="1:8" ht="28.5" customHeight="1" x14ac:dyDescent="0.25">
      <c r="A24" s="205" t="s">
        <v>4</v>
      </c>
      <c r="B24" s="205"/>
      <c r="C24" s="205"/>
      <c r="D24" s="205"/>
      <c r="E24" s="205"/>
      <c r="F24" s="205"/>
      <c r="G24" s="205"/>
      <c r="H24" s="205"/>
    </row>
    <row r="26" spans="1:8" ht="16.5" x14ac:dyDescent="0.3">
      <c r="A26" s="56" t="s">
        <v>53</v>
      </c>
      <c r="B26" s="56"/>
    </row>
    <row r="27" spans="1:8" ht="86.25" customHeight="1" x14ac:dyDescent="0.3">
      <c r="A27" s="1"/>
      <c r="B27" s="5" t="s">
        <v>138</v>
      </c>
      <c r="C27" s="5" t="s">
        <v>135</v>
      </c>
      <c r="D27" s="5" t="s">
        <v>117</v>
      </c>
      <c r="E27" s="5" t="s">
        <v>121</v>
      </c>
      <c r="F27" s="14" t="s">
        <v>144</v>
      </c>
      <c r="G27" s="167" t="s">
        <v>145</v>
      </c>
      <c r="H27" s="14" t="s">
        <v>153</v>
      </c>
    </row>
    <row r="28" spans="1:8" ht="16.5" x14ac:dyDescent="0.3">
      <c r="A28" s="82" t="s">
        <v>27</v>
      </c>
      <c r="B28" s="96">
        <v>5961.22021744427</v>
      </c>
      <c r="C28" s="83">
        <v>6851.2100464807199</v>
      </c>
      <c r="D28" s="83">
        <v>6922.8952598488604</v>
      </c>
      <c r="E28" s="83">
        <v>6943.5806935189103</v>
      </c>
      <c r="F28" s="68">
        <f>E28*100/B28</f>
        <v>116.47918446629379</v>
      </c>
      <c r="G28" s="168">
        <f>E28*100/C28</f>
        <v>101.34823843396305</v>
      </c>
      <c r="H28" s="177">
        <f>E28*100/D28</f>
        <v>100.29879743797397</v>
      </c>
    </row>
    <row r="29" spans="1:8" ht="16.5" x14ac:dyDescent="0.3">
      <c r="A29" s="203" t="s">
        <v>26</v>
      </c>
      <c r="B29" s="204"/>
      <c r="C29" s="204"/>
      <c r="D29" s="204"/>
      <c r="E29" s="204"/>
      <c r="F29" s="204"/>
      <c r="G29" s="204"/>
      <c r="H29" s="175"/>
    </row>
    <row r="30" spans="1:8" ht="16.5" x14ac:dyDescent="0.3">
      <c r="A30" s="84" t="s">
        <v>0</v>
      </c>
      <c r="B30" s="95">
        <v>5450.0062659874002</v>
      </c>
      <c r="C30" s="69">
        <v>6241.97318407072</v>
      </c>
      <c r="D30" s="69">
        <v>6372.8505716688596</v>
      </c>
      <c r="E30" s="69">
        <v>6393.5682144489101</v>
      </c>
      <c r="F30" s="70">
        <f>E30*100/B30</f>
        <v>117.31304336932833</v>
      </c>
      <c r="G30" s="169">
        <f>E30*100/C30</f>
        <v>102.4286395648904</v>
      </c>
      <c r="H30" s="176">
        <f t="shared" ref="H30:H47" si="5">E30*100/D30</f>
        <v>100.32509224164384</v>
      </c>
    </row>
    <row r="31" spans="1:8" ht="16.5" x14ac:dyDescent="0.25">
      <c r="A31" s="85" t="s">
        <v>50</v>
      </c>
      <c r="B31" s="94"/>
      <c r="C31" s="86"/>
      <c r="D31" s="86"/>
      <c r="E31" s="86"/>
      <c r="F31" s="87"/>
      <c r="G31" s="170"/>
      <c r="H31" s="175"/>
    </row>
    <row r="32" spans="1:8" ht="16.5" x14ac:dyDescent="0.25">
      <c r="A32" s="88" t="s">
        <v>2</v>
      </c>
      <c r="B32" s="78">
        <v>4301.7368772468999</v>
      </c>
      <c r="C32" s="89">
        <v>4950.5313105390496</v>
      </c>
      <c r="D32" s="89">
        <v>4982.8367270298904</v>
      </c>
      <c r="E32" s="89">
        <v>4977.18683225103</v>
      </c>
      <c r="F32" s="90">
        <f>E32*100/B32</f>
        <v>115.70179614138596</v>
      </c>
      <c r="G32" s="171">
        <f>E32*100/C32</f>
        <v>100.5384375946726</v>
      </c>
      <c r="H32" s="179">
        <f>E32*100/D32</f>
        <v>99.886612885623734</v>
      </c>
    </row>
    <row r="33" spans="1:8" ht="16.5" x14ac:dyDescent="0.25">
      <c r="A33" s="194" t="s">
        <v>50</v>
      </c>
      <c r="B33" s="202"/>
      <c r="C33" s="202"/>
      <c r="D33" s="202"/>
      <c r="E33" s="202"/>
      <c r="F33" s="202"/>
      <c r="G33" s="202"/>
      <c r="H33" s="175"/>
    </row>
    <row r="34" spans="1:8" ht="17.25" customHeight="1" x14ac:dyDescent="0.25">
      <c r="A34" s="85" t="s">
        <v>44</v>
      </c>
      <c r="B34" s="79">
        <v>3405.8603518719301</v>
      </c>
      <c r="C34" s="91">
        <v>4075.5998743999999</v>
      </c>
      <c r="D34" s="91">
        <v>4140.0327566799997</v>
      </c>
      <c r="E34" s="91">
        <v>4134.8850941600003</v>
      </c>
      <c r="F34" s="92">
        <f>E34*100/B34</f>
        <v>121.40500980574214</v>
      </c>
      <c r="G34" s="172">
        <f>E34*100/C34</f>
        <v>101.4546378836742</v>
      </c>
      <c r="H34" s="175">
        <f t="shared" si="5"/>
        <v>99.875661309401636</v>
      </c>
    </row>
    <row r="35" spans="1:8" ht="32.25" customHeight="1" x14ac:dyDescent="0.25">
      <c r="A35" s="85" t="s">
        <v>47</v>
      </c>
      <c r="B35" s="79">
        <v>16.4295253749743</v>
      </c>
      <c r="C35" s="91">
        <v>21.572650159047001</v>
      </c>
      <c r="D35" s="91">
        <v>7.4594974798916596</v>
      </c>
      <c r="E35" s="91">
        <v>6.9663329110302801</v>
      </c>
      <c r="F35" s="92">
        <f t="shared" ref="F35:F38" si="6">E35*100/B35</f>
        <v>42.401303458476669</v>
      </c>
      <c r="G35" s="172">
        <f t="shared" ref="G35:G38" si="7">E35*100/C35</f>
        <v>32.292429811219939</v>
      </c>
      <c r="H35" s="175">
        <f t="shared" si="5"/>
        <v>93.388769549278777</v>
      </c>
    </row>
    <row r="36" spans="1:8" ht="30.75" customHeight="1" x14ac:dyDescent="0.25">
      <c r="A36" s="85" t="s">
        <v>48</v>
      </c>
      <c r="B36" s="79">
        <v>879.447</v>
      </c>
      <c r="C36" s="91">
        <v>845.74699999999996</v>
      </c>
      <c r="D36" s="91">
        <v>827.33299999999997</v>
      </c>
      <c r="E36" s="91">
        <v>827.33299999999997</v>
      </c>
      <c r="F36" s="92">
        <f t="shared" si="6"/>
        <v>94.074230738179793</v>
      </c>
      <c r="G36" s="172">
        <f t="shared" si="7"/>
        <v>97.822753140123467</v>
      </c>
      <c r="H36" s="175">
        <f t="shared" si="5"/>
        <v>100.00000000000001</v>
      </c>
    </row>
    <row r="37" spans="1:8" ht="16.5" x14ac:dyDescent="0.25">
      <c r="A37" s="85" t="s">
        <v>45</v>
      </c>
      <c r="B37" s="94" t="s">
        <v>24</v>
      </c>
      <c r="C37" s="91">
        <v>7.6117859799999996</v>
      </c>
      <c r="D37" s="91">
        <v>8.0114728700000004</v>
      </c>
      <c r="E37" s="91">
        <v>8.0024051800000002</v>
      </c>
      <c r="F37" s="94" t="s">
        <v>24</v>
      </c>
      <c r="G37" s="172">
        <f t="shared" si="7"/>
        <v>105.1317680374403</v>
      </c>
      <c r="H37" s="175">
        <f t="shared" si="5"/>
        <v>99.886816192888134</v>
      </c>
    </row>
    <row r="38" spans="1:8" ht="16.5" x14ac:dyDescent="0.25">
      <c r="A38" s="88" t="s">
        <v>6</v>
      </c>
      <c r="B38" s="78">
        <v>1148.2693887405001</v>
      </c>
      <c r="C38" s="89">
        <v>1291.4418735316699</v>
      </c>
      <c r="D38" s="89">
        <v>1390.0138446389701</v>
      </c>
      <c r="E38" s="89">
        <v>1416.3813821978799</v>
      </c>
      <c r="F38" s="90">
        <f t="shared" si="6"/>
        <v>123.34922415300676</v>
      </c>
      <c r="G38" s="171">
        <f t="shared" si="7"/>
        <v>109.67441982692891</v>
      </c>
      <c r="H38" s="179">
        <f t="shared" si="5"/>
        <v>101.8969262544114</v>
      </c>
    </row>
    <row r="39" spans="1:8" ht="16.5" x14ac:dyDescent="0.25">
      <c r="A39" s="193" t="s">
        <v>3</v>
      </c>
      <c r="B39" s="193"/>
      <c r="C39" s="193"/>
      <c r="D39" s="193"/>
      <c r="E39" s="193"/>
      <c r="F39" s="193"/>
      <c r="G39" s="194"/>
      <c r="H39" s="175"/>
    </row>
    <row r="40" spans="1:8" ht="18" customHeight="1" x14ac:dyDescent="0.25">
      <c r="A40" s="85" t="s">
        <v>44</v>
      </c>
      <c r="B40" s="86" t="s">
        <v>24</v>
      </c>
      <c r="C40" s="86" t="s">
        <v>24</v>
      </c>
      <c r="D40" s="86" t="s">
        <v>24</v>
      </c>
      <c r="E40" s="86" t="s">
        <v>24</v>
      </c>
      <c r="F40" s="86" t="s">
        <v>24</v>
      </c>
      <c r="G40" s="173" t="s">
        <v>24</v>
      </c>
      <c r="H40" s="93" t="s">
        <v>24</v>
      </c>
    </row>
    <row r="41" spans="1:8" ht="32.25" customHeight="1" x14ac:dyDescent="0.25">
      <c r="A41" s="163" t="s">
        <v>43</v>
      </c>
      <c r="B41" s="79">
        <v>1020.6443887404999</v>
      </c>
      <c r="C41" s="93">
        <v>1128.1168735316701</v>
      </c>
      <c r="D41" s="93">
        <v>1208.2748446389701</v>
      </c>
      <c r="E41" s="93">
        <v>1234.6423821978799</v>
      </c>
      <c r="F41" s="93">
        <f t="shared" ref="F41:F44" si="8">E41*100/B41</f>
        <v>120.96694948976878</v>
      </c>
      <c r="G41" s="173">
        <f t="shared" ref="G41:G44" si="9">E41*100/C41</f>
        <v>109.44277239048134</v>
      </c>
      <c r="H41" s="175">
        <f t="shared" si="5"/>
        <v>102.18224666977888</v>
      </c>
    </row>
    <row r="42" spans="1:8" ht="33" customHeight="1" x14ac:dyDescent="0.25">
      <c r="A42" s="163" t="s">
        <v>41</v>
      </c>
      <c r="B42" s="79">
        <v>120.625</v>
      </c>
      <c r="C42" s="93">
        <v>154.32499999999999</v>
      </c>
      <c r="D42" s="93">
        <v>172.739</v>
      </c>
      <c r="E42" s="93">
        <v>172.739</v>
      </c>
      <c r="F42" s="93">
        <f t="shared" si="8"/>
        <v>143.20331606217619</v>
      </c>
      <c r="G42" s="173">
        <f t="shared" si="9"/>
        <v>111.93196176899403</v>
      </c>
      <c r="H42" s="175">
        <f t="shared" si="5"/>
        <v>100</v>
      </c>
    </row>
    <row r="43" spans="1:8" ht="16.5" x14ac:dyDescent="0.25">
      <c r="A43" s="163" t="s">
        <v>42</v>
      </c>
      <c r="B43" s="79">
        <v>7</v>
      </c>
      <c r="C43" s="93">
        <v>9</v>
      </c>
      <c r="D43" s="93">
        <v>9</v>
      </c>
      <c r="E43" s="93">
        <v>9</v>
      </c>
      <c r="F43" s="93">
        <f t="shared" si="8"/>
        <v>128.57142857142858</v>
      </c>
      <c r="G43" s="173">
        <f t="shared" si="9"/>
        <v>100</v>
      </c>
      <c r="H43" s="175">
        <f t="shared" si="5"/>
        <v>100</v>
      </c>
    </row>
    <row r="44" spans="1:8" ht="21.75" customHeight="1" x14ac:dyDescent="0.25">
      <c r="A44" s="90" t="s">
        <v>115</v>
      </c>
      <c r="B44" s="78">
        <v>511.213951456872</v>
      </c>
      <c r="C44" s="90">
        <v>609.23686240999996</v>
      </c>
      <c r="D44" s="90">
        <v>550.04468817999998</v>
      </c>
      <c r="E44" s="90">
        <v>550.01247907000004</v>
      </c>
      <c r="F44" s="89">
        <f t="shared" si="8"/>
        <v>107.5894891957778</v>
      </c>
      <c r="G44" s="174">
        <f t="shared" si="9"/>
        <v>90.278923191593833</v>
      </c>
      <c r="H44" s="179">
        <f t="shared" si="5"/>
        <v>99.99414427396681</v>
      </c>
    </row>
    <row r="45" spans="1:8" ht="16.5" x14ac:dyDescent="0.25">
      <c r="A45" s="200" t="s">
        <v>51</v>
      </c>
      <c r="B45" s="201"/>
      <c r="C45" s="201"/>
      <c r="D45" s="201"/>
      <c r="E45" s="201"/>
      <c r="F45" s="201"/>
      <c r="G45" s="201"/>
      <c r="H45" s="175"/>
    </row>
    <row r="46" spans="1:8" ht="33" customHeight="1" x14ac:dyDescent="0.25">
      <c r="A46" s="86" t="s">
        <v>40</v>
      </c>
      <c r="B46" s="79">
        <v>145.68229909167999</v>
      </c>
      <c r="C46" s="93">
        <v>160.70953569</v>
      </c>
      <c r="D46" s="93">
        <v>142.52128035999999</v>
      </c>
      <c r="E46" s="93">
        <v>141.40317296000001</v>
      </c>
      <c r="F46" s="93">
        <f>E46*100/B46</f>
        <v>97.062700027141204</v>
      </c>
      <c r="G46" s="173">
        <f>E46*100/C46</f>
        <v>87.986797020407735</v>
      </c>
      <c r="H46" s="175">
        <f t="shared" si="5"/>
        <v>99.215480384981305</v>
      </c>
    </row>
    <row r="47" spans="1:8" ht="32.25" customHeight="1" x14ac:dyDescent="0.25">
      <c r="A47" s="88" t="s">
        <v>25</v>
      </c>
      <c r="B47" s="78">
        <v>486.7</v>
      </c>
      <c r="C47" s="90">
        <v>480.99</v>
      </c>
      <c r="D47" s="90">
        <v>483.75</v>
      </c>
      <c r="E47" s="90">
        <v>489.38</v>
      </c>
      <c r="F47" s="89">
        <f>E47*100/B47</f>
        <v>100.55064721594411</v>
      </c>
      <c r="G47" s="174">
        <f>E47*100/C47</f>
        <v>101.7443190087112</v>
      </c>
      <c r="H47" s="178">
        <f t="shared" si="5"/>
        <v>101.16382428940568</v>
      </c>
    </row>
    <row r="48" spans="1:8" ht="25.5" customHeight="1" x14ac:dyDescent="0.25">
      <c r="A48" s="192" t="s">
        <v>85</v>
      </c>
      <c r="B48" s="192"/>
      <c r="C48" s="192"/>
      <c r="D48" s="192"/>
      <c r="E48" s="192"/>
      <c r="F48" s="192"/>
      <c r="G48" s="192"/>
    </row>
  </sheetData>
  <mergeCells count="14">
    <mergeCell ref="A48:G48"/>
    <mergeCell ref="A39:G39"/>
    <mergeCell ref="C3:D3"/>
    <mergeCell ref="A2:H2"/>
    <mergeCell ref="A1:H1"/>
    <mergeCell ref="A6:G6"/>
    <mergeCell ref="A8:G8"/>
    <mergeCell ref="A10:G10"/>
    <mergeCell ref="A16:G16"/>
    <mergeCell ref="A45:G45"/>
    <mergeCell ref="A22:G22"/>
    <mergeCell ref="A33:G33"/>
    <mergeCell ref="A29:G2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workbookViewId="0">
      <selection activeCell="G3" sqref="G3"/>
    </sheetView>
  </sheetViews>
  <sheetFormatPr defaultRowHeight="15" x14ac:dyDescent="0.25"/>
  <cols>
    <col min="1" max="1" width="51.855468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4.7109375" customWidth="1"/>
    <col min="7" max="7" width="15" customWidth="1"/>
    <col min="8" max="8" width="16.28515625" customWidth="1"/>
  </cols>
  <sheetData>
    <row r="1" spans="1:8" ht="19.5" customHeight="1" x14ac:dyDescent="0.35">
      <c r="A1" s="11" t="s">
        <v>33</v>
      </c>
      <c r="B1" s="11"/>
      <c r="C1" s="11"/>
      <c r="D1" s="11"/>
      <c r="E1" s="11"/>
      <c r="F1" s="11"/>
      <c r="G1" s="11"/>
    </row>
    <row r="2" spans="1:8" ht="33.75" customHeight="1" x14ac:dyDescent="0.25">
      <c r="A2" s="207" t="s">
        <v>123</v>
      </c>
      <c r="B2" s="207"/>
      <c r="C2" s="207"/>
      <c r="D2" s="207"/>
      <c r="E2" s="207"/>
      <c r="F2" s="207"/>
      <c r="G2" s="207"/>
      <c r="H2" s="207"/>
    </row>
    <row r="3" spans="1:8" ht="134.25" customHeight="1" x14ac:dyDescent="0.3">
      <c r="A3" s="1"/>
      <c r="B3" s="5" t="s">
        <v>138</v>
      </c>
      <c r="C3" s="5" t="s">
        <v>135</v>
      </c>
      <c r="D3" s="5" t="s">
        <v>117</v>
      </c>
      <c r="E3" s="5" t="s">
        <v>121</v>
      </c>
      <c r="F3" s="5" t="s">
        <v>148</v>
      </c>
      <c r="G3" s="5" t="s">
        <v>149</v>
      </c>
      <c r="H3" s="5" t="s">
        <v>152</v>
      </c>
    </row>
    <row r="4" spans="1:8" ht="20.25" customHeight="1" x14ac:dyDescent="0.25">
      <c r="A4" s="8" t="s">
        <v>5</v>
      </c>
      <c r="B4" s="103">
        <v>2652.5180496560702</v>
      </c>
      <c r="C4" s="97">
        <v>3002.3266818109901</v>
      </c>
      <c r="D4" s="97">
        <v>3082.8664640448101</v>
      </c>
      <c r="E4" s="97">
        <v>3128.8844127870102</v>
      </c>
      <c r="F4" s="97"/>
      <c r="G4" s="97"/>
      <c r="H4" s="186"/>
    </row>
    <row r="5" spans="1:8" ht="16.5" x14ac:dyDescent="0.3">
      <c r="A5" s="9" t="s">
        <v>31</v>
      </c>
      <c r="B5" s="98">
        <v>100</v>
      </c>
      <c r="C5" s="98">
        <v>100</v>
      </c>
      <c r="D5" s="98">
        <v>100</v>
      </c>
      <c r="E5" s="98">
        <v>100</v>
      </c>
      <c r="F5" s="98"/>
      <c r="G5" s="98"/>
      <c r="H5" s="185"/>
    </row>
    <row r="6" spans="1:8" ht="16.5" x14ac:dyDescent="0.3">
      <c r="A6" s="2" t="s">
        <v>1</v>
      </c>
      <c r="B6" s="99"/>
      <c r="C6" s="99"/>
      <c r="D6" s="99"/>
      <c r="E6" s="99"/>
      <c r="F6" s="99"/>
      <c r="G6" s="99"/>
      <c r="H6" s="102"/>
    </row>
    <row r="7" spans="1:8" ht="16.5" x14ac:dyDescent="0.3">
      <c r="A7" s="2" t="s">
        <v>6</v>
      </c>
      <c r="B7" s="100">
        <v>21.069138872493799</v>
      </c>
      <c r="C7" s="94">
        <v>20.689641487491699</v>
      </c>
      <c r="D7" s="94">
        <v>21.811492816392299</v>
      </c>
      <c r="E7" s="94">
        <v>22.1532223429944</v>
      </c>
      <c r="F7" s="99">
        <f>E7-B7</f>
        <v>1.0840834705006017</v>
      </c>
      <c r="G7" s="101">
        <f>E7-C7</f>
        <v>1.4635808555027019</v>
      </c>
      <c r="H7" s="102">
        <f>E7-D7</f>
        <v>0.34172952660210143</v>
      </c>
    </row>
    <row r="8" spans="1:8" ht="16.5" x14ac:dyDescent="0.3">
      <c r="A8" s="2" t="s">
        <v>2</v>
      </c>
      <c r="B8" s="100">
        <v>78.930861127506205</v>
      </c>
      <c r="C8" s="94">
        <v>79.310358512508301</v>
      </c>
      <c r="D8" s="94">
        <v>78.188507183607697</v>
      </c>
      <c r="E8" s="94">
        <v>77.846777657005603</v>
      </c>
      <c r="F8" s="101">
        <f>E8-B8</f>
        <v>-1.0840834705006017</v>
      </c>
      <c r="G8" s="101">
        <f>E8-C8</f>
        <v>-1.4635808555026983</v>
      </c>
      <c r="H8" s="102">
        <f t="shared" ref="H8:H25" si="0">E8-D8</f>
        <v>-0.34172952660209432</v>
      </c>
    </row>
    <row r="9" spans="1:8" ht="16.5" x14ac:dyDescent="0.3">
      <c r="A9" s="9" t="s">
        <v>32</v>
      </c>
      <c r="B9" s="98">
        <v>100</v>
      </c>
      <c r="C9" s="98">
        <v>100</v>
      </c>
      <c r="D9" s="98">
        <v>100</v>
      </c>
      <c r="E9" s="98">
        <v>100</v>
      </c>
      <c r="F9" s="98"/>
      <c r="G9" s="158"/>
      <c r="H9" s="185"/>
    </row>
    <row r="10" spans="1:8" ht="16.5" x14ac:dyDescent="0.3">
      <c r="A10" s="2" t="s">
        <v>1</v>
      </c>
      <c r="B10" s="99"/>
      <c r="C10" s="99"/>
      <c r="D10" s="99"/>
      <c r="E10" s="99"/>
      <c r="F10" s="99"/>
      <c r="G10" s="101"/>
      <c r="H10" s="102"/>
    </row>
    <row r="11" spans="1:8" ht="16.5" x14ac:dyDescent="0.3">
      <c r="A11" s="2" t="s">
        <v>7</v>
      </c>
      <c r="B11" s="100">
        <v>62.492778643711802</v>
      </c>
      <c r="C11" s="94">
        <v>65.293453756005306</v>
      </c>
      <c r="D11" s="94">
        <v>64.963593765793405</v>
      </c>
      <c r="E11" s="94">
        <v>64.672573365456799</v>
      </c>
      <c r="F11" s="99">
        <f>E11-B11</f>
        <v>2.1797947217449973</v>
      </c>
      <c r="G11" s="101">
        <f>E11-C11</f>
        <v>-0.62088039054850697</v>
      </c>
      <c r="H11" s="102">
        <f t="shared" si="0"/>
        <v>-0.29102040033660614</v>
      </c>
    </row>
    <row r="12" spans="1:8" ht="16.5" x14ac:dyDescent="0.3">
      <c r="A12" s="2" t="s">
        <v>8</v>
      </c>
      <c r="B12" s="100">
        <v>0</v>
      </c>
      <c r="C12" s="99" t="s">
        <v>24</v>
      </c>
      <c r="D12" s="99" t="s">
        <v>24</v>
      </c>
      <c r="E12" s="99" t="s">
        <v>24</v>
      </c>
      <c r="F12" s="99" t="s">
        <v>24</v>
      </c>
      <c r="G12" s="99" t="s">
        <v>24</v>
      </c>
      <c r="H12" s="101" t="s">
        <v>24</v>
      </c>
    </row>
    <row r="13" spans="1:8" ht="16.5" x14ac:dyDescent="0.3">
      <c r="A13" s="2" t="s">
        <v>9</v>
      </c>
      <c r="B13" s="100">
        <v>19.028857280177501</v>
      </c>
      <c r="C13" s="94">
        <v>18.418687325072799</v>
      </c>
      <c r="D13" s="94">
        <v>19.076774646553499</v>
      </c>
      <c r="E13" s="94">
        <v>19.4196522734048</v>
      </c>
      <c r="F13" s="99">
        <f t="shared" ref="F13:F16" si="1">E13-B13</f>
        <v>0.39079499322729916</v>
      </c>
      <c r="G13" s="101">
        <f t="shared" ref="G13:G25" si="2">E13-C13</f>
        <v>1.0009649483320011</v>
      </c>
      <c r="H13" s="102">
        <f t="shared" si="0"/>
        <v>0.34287762685130119</v>
      </c>
    </row>
    <row r="14" spans="1:8" ht="16.5" x14ac:dyDescent="0.3">
      <c r="A14" s="2" t="s">
        <v>10</v>
      </c>
      <c r="B14" s="100">
        <v>18.3499238568089</v>
      </c>
      <c r="C14" s="94">
        <v>16.021728554530501</v>
      </c>
      <c r="D14" s="94">
        <v>15.6926949526468</v>
      </c>
      <c r="E14" s="94">
        <v>15.6418445296309</v>
      </c>
      <c r="F14" s="101">
        <f t="shared" si="1"/>
        <v>-2.7080793271779999</v>
      </c>
      <c r="G14" s="101">
        <f t="shared" si="2"/>
        <v>-0.37988402489960116</v>
      </c>
      <c r="H14" s="102">
        <f t="shared" si="0"/>
        <v>-5.0850423015900148E-2</v>
      </c>
    </row>
    <row r="15" spans="1:8" ht="16.5" x14ac:dyDescent="0.3">
      <c r="A15" s="2" t="s">
        <v>11</v>
      </c>
      <c r="B15" s="100">
        <v>0</v>
      </c>
      <c r="C15" s="94">
        <v>0.12194518873315199</v>
      </c>
      <c r="D15" s="94">
        <v>0.12571254856681899</v>
      </c>
      <c r="E15" s="94">
        <v>0.12516336592632701</v>
      </c>
      <c r="F15" s="99">
        <f t="shared" si="1"/>
        <v>0.12516336592632701</v>
      </c>
      <c r="G15" s="101">
        <f t="shared" si="2"/>
        <v>3.2181771931750203E-3</v>
      </c>
      <c r="H15" s="102">
        <f t="shared" si="0"/>
        <v>-5.4918264049197418E-4</v>
      </c>
    </row>
    <row r="16" spans="1:8" ht="16.5" x14ac:dyDescent="0.3">
      <c r="A16" s="2" t="s">
        <v>12</v>
      </c>
      <c r="B16" s="100">
        <v>0.12844021930187199</v>
      </c>
      <c r="C16" s="94">
        <v>0.144185175658127</v>
      </c>
      <c r="D16" s="94">
        <v>0.141224086439597</v>
      </c>
      <c r="E16" s="94">
        <v>0.14076646558115699</v>
      </c>
      <c r="F16" s="99">
        <f t="shared" si="1"/>
        <v>1.2326246279284997E-2</v>
      </c>
      <c r="G16" s="101">
        <f t="shared" si="2"/>
        <v>-3.4187100769700052E-3</v>
      </c>
      <c r="H16" s="102">
        <f t="shared" si="0"/>
        <v>-4.5762085844000544E-4</v>
      </c>
    </row>
    <row r="17" spans="1:8" ht="25.5" customHeight="1" x14ac:dyDescent="0.25">
      <c r="A17" s="10" t="s">
        <v>13</v>
      </c>
      <c r="B17" s="98">
        <v>100</v>
      </c>
      <c r="C17" s="98">
        <v>100</v>
      </c>
      <c r="D17" s="98">
        <v>100</v>
      </c>
      <c r="E17" s="98">
        <v>100</v>
      </c>
      <c r="F17" s="98"/>
      <c r="G17" s="158"/>
      <c r="H17" s="185"/>
    </row>
    <row r="18" spans="1:8" ht="16.5" x14ac:dyDescent="0.3">
      <c r="A18" s="2" t="s">
        <v>1</v>
      </c>
      <c r="B18" s="99"/>
      <c r="C18" s="99"/>
      <c r="D18" s="99"/>
      <c r="E18" s="99"/>
      <c r="F18" s="99"/>
      <c r="G18" s="101"/>
      <c r="H18" s="102"/>
    </row>
    <row r="19" spans="1:8" ht="16.5" x14ac:dyDescent="0.3">
      <c r="A19" s="2" t="s">
        <v>14</v>
      </c>
      <c r="B19" s="100">
        <v>2.34981175747633</v>
      </c>
      <c r="C19" s="94">
        <v>0.76680462987169895</v>
      </c>
      <c r="D19" s="94">
        <v>0.96778976150834395</v>
      </c>
      <c r="E19" s="94">
        <v>0.86862029447075195</v>
      </c>
      <c r="F19" s="101">
        <f>E19-B19</f>
        <v>-1.481191463005578</v>
      </c>
      <c r="G19" s="101">
        <f t="shared" si="2"/>
        <v>0.101815664599053</v>
      </c>
      <c r="H19" s="102">
        <f t="shared" si="0"/>
        <v>-9.9169467037591996E-2</v>
      </c>
    </row>
    <row r="20" spans="1:8" ht="16.5" x14ac:dyDescent="0.3">
      <c r="A20" s="2" t="s">
        <v>15</v>
      </c>
      <c r="B20" s="100">
        <v>8.4357231434867401</v>
      </c>
      <c r="C20" s="94">
        <v>8.3294203630484098</v>
      </c>
      <c r="D20" s="94">
        <v>7.6264587111413196</v>
      </c>
      <c r="E20" s="94">
        <v>7.7864194344907602</v>
      </c>
      <c r="F20" s="101">
        <f t="shared" ref="F20:F21" si="3">E20-B20</f>
        <v>-0.64930370899597989</v>
      </c>
      <c r="G20" s="101">
        <f t="shared" si="2"/>
        <v>-0.54300092855764959</v>
      </c>
      <c r="H20" s="102">
        <f t="shared" si="0"/>
        <v>0.15996072334944067</v>
      </c>
    </row>
    <row r="21" spans="1:8" ht="16.5" x14ac:dyDescent="0.3">
      <c r="A21" s="2" t="s">
        <v>16</v>
      </c>
      <c r="B21" s="100">
        <v>89.2144650990369</v>
      </c>
      <c r="C21" s="94">
        <v>90.903775007079901</v>
      </c>
      <c r="D21" s="94">
        <v>91.405751527350304</v>
      </c>
      <c r="E21" s="94">
        <v>91.344960271038502</v>
      </c>
      <c r="F21" s="101">
        <f t="shared" si="3"/>
        <v>2.1304951720016021</v>
      </c>
      <c r="G21" s="101">
        <f t="shared" si="2"/>
        <v>0.44118526395860158</v>
      </c>
      <c r="H21" s="102">
        <f t="shared" si="0"/>
        <v>-6.0791256311802044E-2</v>
      </c>
    </row>
    <row r="22" spans="1:8" ht="16.5" x14ac:dyDescent="0.3">
      <c r="A22" s="9" t="s">
        <v>17</v>
      </c>
      <c r="B22" s="98">
        <v>100</v>
      </c>
      <c r="C22" s="98">
        <v>100</v>
      </c>
      <c r="D22" s="98">
        <v>100</v>
      </c>
      <c r="E22" s="98">
        <v>100</v>
      </c>
      <c r="F22" s="98"/>
      <c r="G22" s="158"/>
      <c r="H22" s="185"/>
    </row>
    <row r="23" spans="1:8" ht="16.5" x14ac:dyDescent="0.3">
      <c r="A23" s="2" t="s">
        <v>1</v>
      </c>
      <c r="B23" s="99"/>
      <c r="C23" s="99"/>
      <c r="D23" s="99"/>
      <c r="E23" s="99"/>
      <c r="F23" s="99"/>
      <c r="G23" s="101"/>
      <c r="H23" s="102"/>
    </row>
    <row r="24" spans="1:8" ht="16.5" x14ac:dyDescent="0.3">
      <c r="A24" s="2" t="s">
        <v>18</v>
      </c>
      <c r="B24" s="100">
        <v>12.5538528531961</v>
      </c>
      <c r="C24" s="94">
        <v>13.4325889412401</v>
      </c>
      <c r="D24" s="94">
        <v>15.022181068954501</v>
      </c>
      <c r="E24" s="94">
        <v>15.029135031647201</v>
      </c>
      <c r="F24" s="99">
        <f>E24-B24</f>
        <v>2.475282178451101</v>
      </c>
      <c r="G24" s="101">
        <f t="shared" si="2"/>
        <v>1.5965460904071005</v>
      </c>
      <c r="H24" s="102">
        <f>E24-D24</f>
        <v>6.9539626926999887E-3</v>
      </c>
    </row>
    <row r="25" spans="1:8" ht="16.5" x14ac:dyDescent="0.3">
      <c r="A25" s="2" t="s">
        <v>19</v>
      </c>
      <c r="B25" s="100">
        <v>87.446147146803895</v>
      </c>
      <c r="C25" s="94">
        <v>86.567411058759902</v>
      </c>
      <c r="D25" s="94">
        <v>84.977818931045505</v>
      </c>
      <c r="E25" s="94">
        <v>84.970864968352799</v>
      </c>
      <c r="F25" s="101">
        <f>E25-B25</f>
        <v>-2.4752821784510957</v>
      </c>
      <c r="G25" s="101">
        <f t="shared" si="2"/>
        <v>-1.5965460904071023</v>
      </c>
      <c r="H25" s="102">
        <f t="shared" si="0"/>
        <v>-6.9539626927053177E-3</v>
      </c>
    </row>
    <row r="26" spans="1:8" ht="22.5" customHeight="1" x14ac:dyDescent="0.25">
      <c r="A26" s="206" t="s">
        <v>39</v>
      </c>
      <c r="B26" s="192"/>
      <c r="C26" s="192"/>
      <c r="D26" s="192"/>
      <c r="E26" s="192"/>
      <c r="F26" s="192"/>
      <c r="G26" s="192"/>
    </row>
  </sheetData>
  <mergeCells count="2">
    <mergeCell ref="A26:G26"/>
    <mergeCell ref="A2:H2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workbookViewId="0">
      <selection activeCell="H6" sqref="H6"/>
    </sheetView>
  </sheetViews>
  <sheetFormatPr defaultRowHeight="15" x14ac:dyDescent="0.25"/>
  <cols>
    <col min="1" max="1" width="62.5703125" customWidth="1"/>
    <col min="2" max="2" width="11.42578125" customWidth="1"/>
    <col min="3" max="3" width="11.5703125" customWidth="1"/>
    <col min="4" max="4" width="10.42578125" customWidth="1"/>
    <col min="5" max="5" width="11.140625" customWidth="1"/>
    <col min="6" max="6" width="12" customWidth="1"/>
    <col min="7" max="7" width="10.140625" customWidth="1"/>
    <col min="8" max="8" width="12" customWidth="1"/>
  </cols>
  <sheetData>
    <row r="1" spans="1:8" ht="17.25" customHeight="1" x14ac:dyDescent="0.3">
      <c r="A1" s="208" t="s">
        <v>67</v>
      </c>
      <c r="B1" s="208"/>
      <c r="C1" s="208"/>
      <c r="D1" s="208"/>
      <c r="E1" s="208"/>
      <c r="F1" s="208"/>
      <c r="G1" s="208"/>
      <c r="H1" s="208"/>
    </row>
    <row r="2" spans="1:8" ht="17.25" customHeight="1" x14ac:dyDescent="0.25">
      <c r="A2" s="209" t="s">
        <v>119</v>
      </c>
      <c r="B2" s="209"/>
      <c r="C2" s="209"/>
      <c r="D2" s="209"/>
      <c r="E2" s="209"/>
      <c r="F2" s="209"/>
      <c r="G2" s="209"/>
      <c r="H2" s="209"/>
    </row>
    <row r="3" spans="1:8" ht="17.25" customHeight="1" x14ac:dyDescent="0.25">
      <c r="A3" s="180" t="s">
        <v>124</v>
      </c>
      <c r="B3" s="180"/>
      <c r="C3" s="180"/>
      <c r="D3" s="180"/>
      <c r="E3" s="180"/>
      <c r="F3" s="180"/>
      <c r="G3" s="180"/>
      <c r="H3" s="180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  <c r="H4" s="3"/>
    </row>
    <row r="5" spans="1:8" ht="173.25" customHeight="1" x14ac:dyDescent="0.3">
      <c r="A5" s="1"/>
      <c r="B5" s="5" t="s">
        <v>138</v>
      </c>
      <c r="C5" s="5" t="s">
        <v>135</v>
      </c>
      <c r="D5" s="5" t="s">
        <v>117</v>
      </c>
      <c r="E5" s="5" t="s">
        <v>121</v>
      </c>
      <c r="F5" s="5" t="s">
        <v>154</v>
      </c>
      <c r="G5" s="5" t="s">
        <v>150</v>
      </c>
      <c r="H5" s="5" t="s">
        <v>151</v>
      </c>
    </row>
    <row r="6" spans="1:8" ht="42.75" customHeight="1" x14ac:dyDescent="0.25">
      <c r="A6" s="10" t="s">
        <v>20</v>
      </c>
      <c r="B6" s="124">
        <v>4.9922470932953997</v>
      </c>
      <c r="C6" s="125">
        <v>4.8600000000000003</v>
      </c>
      <c r="D6" s="125">
        <v>4.97</v>
      </c>
      <c r="E6" s="125">
        <v>4.99</v>
      </c>
      <c r="F6" s="125">
        <f>E6-B6</f>
        <v>-2.247093295399516E-3</v>
      </c>
      <c r="G6" s="125">
        <f>E6-C6</f>
        <v>0.12999999999999989</v>
      </c>
      <c r="H6" s="185">
        <f>E6-D6</f>
        <v>2.0000000000000462E-2</v>
      </c>
    </row>
    <row r="7" spans="1:8" ht="34.5" customHeight="1" x14ac:dyDescent="0.25">
      <c r="A7" s="4" t="s">
        <v>52</v>
      </c>
      <c r="B7" s="126">
        <v>1.9399762022859</v>
      </c>
      <c r="C7" s="102">
        <v>2.11</v>
      </c>
      <c r="D7" s="102">
        <v>2.38</v>
      </c>
      <c r="E7" s="102">
        <v>2.39</v>
      </c>
      <c r="F7" s="127">
        <f t="shared" ref="F7:F11" si="0">E7-B7</f>
        <v>0.45002379771410017</v>
      </c>
      <c r="G7" s="127">
        <f t="shared" ref="G7:G11" si="1">E7-C7</f>
        <v>0.28000000000000025</v>
      </c>
      <c r="H7" s="102">
        <f t="shared" ref="H7:H11" si="2">E7-D7</f>
        <v>1.0000000000000231E-2</v>
      </c>
    </row>
    <row r="8" spans="1:8" ht="34.5" customHeight="1" x14ac:dyDescent="0.25">
      <c r="A8" s="4" t="s">
        <v>21</v>
      </c>
      <c r="B8" s="128">
        <v>0</v>
      </c>
      <c r="C8" s="102" t="s">
        <v>24</v>
      </c>
      <c r="D8" s="102" t="s">
        <v>24</v>
      </c>
      <c r="E8" s="102" t="s">
        <v>24</v>
      </c>
      <c r="F8" s="102" t="s">
        <v>24</v>
      </c>
      <c r="G8" s="102" t="s">
        <v>24</v>
      </c>
      <c r="H8" s="102" t="s">
        <v>24</v>
      </c>
    </row>
    <row r="9" spans="1:8" ht="35.25" customHeight="1" x14ac:dyDescent="0.25">
      <c r="A9" s="4" t="s">
        <v>22</v>
      </c>
      <c r="B9" s="128">
        <v>13.234389296719399</v>
      </c>
      <c r="C9" s="102">
        <v>12.95</v>
      </c>
      <c r="D9" s="102">
        <v>12.28</v>
      </c>
      <c r="E9" s="102">
        <v>12.2</v>
      </c>
      <c r="F9" s="127">
        <f t="shared" si="0"/>
        <v>-1.0343892967194002</v>
      </c>
      <c r="G9" s="127">
        <f t="shared" si="1"/>
        <v>-0.75</v>
      </c>
      <c r="H9" s="102">
        <f t="shared" si="2"/>
        <v>-8.0000000000000071E-2</v>
      </c>
    </row>
    <row r="10" spans="1:8" ht="35.25" customHeight="1" x14ac:dyDescent="0.25">
      <c r="A10" s="4" t="s">
        <v>23</v>
      </c>
      <c r="B10" s="130">
        <v>6.8749550032397702</v>
      </c>
      <c r="C10" s="129">
        <v>6.87</v>
      </c>
      <c r="D10" s="129">
        <v>6.87</v>
      </c>
      <c r="E10" s="129">
        <v>6.87</v>
      </c>
      <c r="F10" s="127">
        <f t="shared" si="0"/>
        <v>-4.9550032397700505E-3</v>
      </c>
      <c r="G10" s="127">
        <f t="shared" si="1"/>
        <v>0</v>
      </c>
      <c r="H10" s="102">
        <f t="shared" si="2"/>
        <v>0</v>
      </c>
    </row>
    <row r="11" spans="1:8" ht="35.25" customHeight="1" x14ac:dyDescent="0.25">
      <c r="A11" s="4" t="s">
        <v>64</v>
      </c>
      <c r="B11" s="126">
        <v>0</v>
      </c>
      <c r="C11" s="102">
        <v>1</v>
      </c>
      <c r="D11" s="102">
        <v>1</v>
      </c>
      <c r="E11" s="102">
        <v>1</v>
      </c>
      <c r="F11" s="127">
        <f t="shared" si="0"/>
        <v>1</v>
      </c>
      <c r="G11" s="127">
        <f t="shared" si="1"/>
        <v>0</v>
      </c>
      <c r="H11" s="102">
        <f t="shared" si="2"/>
        <v>0</v>
      </c>
    </row>
    <row r="12" spans="1:8" ht="33" customHeight="1" x14ac:dyDescent="0.25">
      <c r="A12" s="4" t="s">
        <v>65</v>
      </c>
      <c r="B12" s="126">
        <v>0</v>
      </c>
      <c r="C12" s="102" t="s">
        <v>24</v>
      </c>
      <c r="D12" s="102" t="s">
        <v>24</v>
      </c>
      <c r="E12" s="102" t="s">
        <v>24</v>
      </c>
      <c r="F12" s="102" t="s">
        <v>24</v>
      </c>
      <c r="G12" s="102" t="s">
        <v>24</v>
      </c>
      <c r="H12" s="102" t="s">
        <v>24</v>
      </c>
    </row>
    <row r="14" spans="1:8" ht="29.25" customHeight="1" x14ac:dyDescent="0.25">
      <c r="A14" s="206" t="s">
        <v>85</v>
      </c>
      <c r="B14" s="206"/>
      <c r="C14" s="206"/>
      <c r="D14" s="206"/>
      <c r="E14" s="206"/>
      <c r="F14" s="206"/>
      <c r="G14" s="206"/>
    </row>
  </sheetData>
  <mergeCells count="3">
    <mergeCell ref="A14:G14"/>
    <mergeCell ref="A1:H1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topLeftCell="A5" workbookViewId="0">
      <selection activeCell="E10" sqref="E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</cols>
  <sheetData>
    <row r="1" spans="1:10" hidden="1" x14ac:dyDescent="0.25"/>
    <row r="2" spans="1:10" ht="19.5" customHeight="1" x14ac:dyDescent="0.25">
      <c r="A2" s="211"/>
      <c r="B2" s="211"/>
      <c r="C2" s="211"/>
      <c r="D2" s="211"/>
      <c r="E2" s="211"/>
      <c r="F2" s="211"/>
      <c r="G2" s="211"/>
      <c r="H2" s="211"/>
      <c r="I2" s="211"/>
    </row>
    <row r="3" spans="1:10" ht="42" customHeight="1" x14ac:dyDescent="0.25">
      <c r="A3" s="210" t="s">
        <v>125</v>
      </c>
      <c r="B3" s="210"/>
      <c r="C3" s="210"/>
      <c r="D3" s="210"/>
      <c r="E3" s="210"/>
      <c r="F3" s="210"/>
      <c r="G3" s="210"/>
      <c r="H3" s="210"/>
      <c r="I3" s="210"/>
    </row>
    <row r="4" spans="1:10" ht="7.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</row>
    <row r="5" spans="1:10" ht="16.5" x14ac:dyDescent="0.25">
      <c r="A5" s="13"/>
      <c r="B5" s="13"/>
      <c r="C5" s="13"/>
      <c r="D5" s="13" t="s">
        <v>35</v>
      </c>
      <c r="E5" s="13"/>
      <c r="F5" s="13"/>
      <c r="G5" s="13"/>
      <c r="H5" s="13"/>
      <c r="I5" s="13"/>
    </row>
    <row r="6" spans="1:10" ht="4.5" customHeight="1" x14ac:dyDescent="0.25"/>
    <row r="7" spans="1:10" ht="181.5" customHeight="1" x14ac:dyDescent="0.25">
      <c r="A7" s="5"/>
      <c r="B7" s="5" t="s">
        <v>139</v>
      </c>
      <c r="C7" s="5" t="s">
        <v>136</v>
      </c>
      <c r="D7" s="5" t="s">
        <v>120</v>
      </c>
      <c r="E7" s="5" t="s">
        <v>127</v>
      </c>
      <c r="F7" s="5" t="s">
        <v>126</v>
      </c>
      <c r="G7" s="5" t="s">
        <v>141</v>
      </c>
      <c r="H7" s="5" t="s">
        <v>142</v>
      </c>
      <c r="I7" s="5" t="s">
        <v>143</v>
      </c>
    </row>
    <row r="8" spans="1:10" ht="38.25" customHeight="1" x14ac:dyDescent="0.25">
      <c r="A8" s="16" t="s">
        <v>36</v>
      </c>
      <c r="B8" s="131">
        <v>5.8</v>
      </c>
      <c r="C8" s="154">
        <v>10.14</v>
      </c>
      <c r="D8" s="58">
        <v>4.1211322199999998</v>
      </c>
      <c r="E8" s="58">
        <v>8.34218233</v>
      </c>
      <c r="F8" s="58">
        <v>12.46331455</v>
      </c>
      <c r="G8" s="58">
        <f>F8/B8*100</f>
        <v>214.88473362068964</v>
      </c>
      <c r="H8" s="58">
        <f>F8/C8*100</f>
        <v>122.91237228796842</v>
      </c>
      <c r="I8" s="58">
        <f>E8/D8*100</f>
        <v>202.42452521943108</v>
      </c>
      <c r="J8" s="182"/>
    </row>
    <row r="9" spans="1:10" ht="36.75" customHeight="1" x14ac:dyDescent="0.25">
      <c r="A9" s="16" t="s">
        <v>37</v>
      </c>
      <c r="B9" s="131">
        <v>12.41</v>
      </c>
      <c r="C9" s="132">
        <v>24.46</v>
      </c>
      <c r="D9" s="58">
        <v>7.6550447941615101</v>
      </c>
      <c r="E9" s="58">
        <v>17.275428359999999</v>
      </c>
      <c r="F9" s="58">
        <v>24.930473154161501</v>
      </c>
      <c r="G9" s="58">
        <f t="shared" ref="G9:G10" si="0">F9/B9*100</f>
        <v>200.89019463466155</v>
      </c>
      <c r="H9" s="58">
        <f t="shared" ref="H9:H10" si="1">F9/C9*100</f>
        <v>101.92343889681726</v>
      </c>
      <c r="I9" s="58">
        <f t="shared" ref="I9:I10" si="2">E9/D9*100</f>
        <v>225.67377232300379</v>
      </c>
      <c r="J9" s="183"/>
    </row>
    <row r="10" spans="1:10" ht="42" customHeight="1" x14ac:dyDescent="0.25">
      <c r="A10" s="16" t="s">
        <v>38</v>
      </c>
      <c r="B10" s="131">
        <v>16.899999999999999</v>
      </c>
      <c r="C10" s="132">
        <v>25.51</v>
      </c>
      <c r="D10" s="58">
        <v>8.1908226959999997</v>
      </c>
      <c r="E10" s="58">
        <v>5.7626929410000001</v>
      </c>
      <c r="F10" s="58">
        <v>13.953515637000001</v>
      </c>
      <c r="G10" s="58">
        <f t="shared" si="0"/>
        <v>82.56518128402368</v>
      </c>
      <c r="H10" s="58">
        <f t="shared" si="1"/>
        <v>54.69821888279106</v>
      </c>
      <c r="I10" s="58">
        <f t="shared" si="2"/>
        <v>70.355483873606744</v>
      </c>
      <c r="J10" s="182"/>
    </row>
    <row r="12" spans="1:10" ht="39.75" customHeight="1" x14ac:dyDescent="0.25">
      <c r="A12" s="192" t="s">
        <v>39</v>
      </c>
      <c r="B12" s="192"/>
      <c r="C12" s="192"/>
      <c r="D12" s="192"/>
      <c r="E12" s="192"/>
      <c r="F12" s="192"/>
      <c r="G12" s="192"/>
      <c r="H12" s="192"/>
      <c r="I12" s="192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view="pageLayout" topLeftCell="A5" workbookViewId="0">
      <selection activeCell="B16" sqref="B16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4" spans="1:5" ht="16.5" x14ac:dyDescent="0.3">
      <c r="A4" s="213" t="s">
        <v>62</v>
      </c>
      <c r="B4" s="213"/>
      <c r="C4" s="213"/>
      <c r="D4" s="213"/>
      <c r="E4" s="213"/>
    </row>
    <row r="5" spans="1:5" ht="30" customHeight="1" x14ac:dyDescent="0.25">
      <c r="A5" s="212" t="s">
        <v>66</v>
      </c>
      <c r="B5" s="212"/>
      <c r="C5" s="212"/>
      <c r="D5" s="212"/>
      <c r="E5" s="212"/>
    </row>
    <row r="8" spans="1:5" ht="105.75" customHeight="1" x14ac:dyDescent="0.3">
      <c r="A8" s="18"/>
      <c r="B8" s="115" t="s">
        <v>138</v>
      </c>
      <c r="C8" s="19" t="s">
        <v>135</v>
      </c>
      <c r="D8" s="19" t="s">
        <v>121</v>
      </c>
      <c r="E8" s="19" t="s">
        <v>116</v>
      </c>
    </row>
    <row r="9" spans="1:5" ht="21.75" customHeight="1" x14ac:dyDescent="0.25">
      <c r="A9" s="20" t="s">
        <v>54</v>
      </c>
      <c r="B9" s="104"/>
      <c r="C9" s="104"/>
      <c r="D9" s="104"/>
      <c r="E9" s="29"/>
    </row>
    <row r="10" spans="1:5" ht="38.25" customHeight="1" x14ac:dyDescent="0.25">
      <c r="A10" s="23" t="s">
        <v>128</v>
      </c>
      <c r="B10" s="109">
        <v>9.17617241527239</v>
      </c>
      <c r="C10" s="109">
        <v>9.1</v>
      </c>
      <c r="D10" s="106">
        <v>8.56</v>
      </c>
      <c r="E10" s="105" t="s">
        <v>55</v>
      </c>
    </row>
    <row r="11" spans="1:5" ht="57" customHeight="1" x14ac:dyDescent="0.25">
      <c r="A11" s="23" t="s">
        <v>114</v>
      </c>
      <c r="B11" s="106">
        <v>24.5005170681873</v>
      </c>
      <c r="C11" s="110">
        <v>11.83</v>
      </c>
      <c r="D11" s="106">
        <v>12.13</v>
      </c>
      <c r="E11" s="105" t="s">
        <v>56</v>
      </c>
    </row>
    <row r="12" spans="1:5" ht="17.25" x14ac:dyDescent="0.25">
      <c r="A12" s="21" t="s">
        <v>57</v>
      </c>
      <c r="B12" s="57"/>
      <c r="C12" s="57"/>
      <c r="D12" s="57"/>
      <c r="E12" s="29"/>
    </row>
    <row r="13" spans="1:5" ht="38.25" customHeight="1" x14ac:dyDescent="0.25">
      <c r="A13" s="23" t="s">
        <v>58</v>
      </c>
      <c r="B13" s="111">
        <v>87.446147146803895</v>
      </c>
      <c r="C13" s="111">
        <v>86.567411058759902</v>
      </c>
      <c r="D13" s="106">
        <v>84.970864968352799</v>
      </c>
      <c r="E13" s="105" t="s">
        <v>59</v>
      </c>
    </row>
    <row r="14" spans="1:5" ht="17.25" x14ac:dyDescent="0.25">
      <c r="A14" s="21" t="s">
        <v>60</v>
      </c>
      <c r="B14" s="57"/>
      <c r="C14" s="57"/>
      <c r="D14" s="57"/>
      <c r="E14" s="29"/>
    </row>
    <row r="15" spans="1:5" ht="24.75" customHeight="1" x14ac:dyDescent="0.25">
      <c r="A15" s="23" t="s">
        <v>63</v>
      </c>
      <c r="B15" s="111">
        <v>21.069138872493799</v>
      </c>
      <c r="C15" s="111">
        <v>20.689641487491699</v>
      </c>
      <c r="D15" s="107">
        <v>22.1532223429944</v>
      </c>
      <c r="E15" s="105" t="s">
        <v>61</v>
      </c>
    </row>
    <row r="16" spans="1:5" x14ac:dyDescent="0.25">
      <c r="B16" s="55"/>
      <c r="C16" s="55"/>
      <c r="D16" s="55"/>
    </row>
    <row r="17" spans="1:8" ht="24.75" customHeight="1" x14ac:dyDescent="0.25">
      <c r="A17" s="214" t="s">
        <v>39</v>
      </c>
      <c r="B17" s="214"/>
      <c r="C17" s="214"/>
      <c r="D17" s="214"/>
      <c r="E17" s="214"/>
      <c r="F17" s="64"/>
      <c r="G17" s="64"/>
      <c r="H17" s="64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B14" sqref="B14:D14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6" ht="17.25" x14ac:dyDescent="0.3">
      <c r="A1" s="215" t="s">
        <v>62</v>
      </c>
      <c r="B1" s="215"/>
      <c r="C1" s="215"/>
      <c r="D1" s="215"/>
      <c r="E1" s="215"/>
    </row>
    <row r="2" spans="1:6" ht="17.25" x14ac:dyDescent="0.25">
      <c r="A2" s="216" t="s">
        <v>130</v>
      </c>
      <c r="B2" s="216"/>
      <c r="C2" s="216"/>
      <c r="D2" s="216"/>
      <c r="E2" s="216"/>
    </row>
    <row r="3" spans="1:6" x14ac:dyDescent="0.25">
      <c r="B3" s="24" t="s">
        <v>68</v>
      </c>
    </row>
    <row r="4" spans="1:6" ht="53.25" customHeight="1" x14ac:dyDescent="0.3">
      <c r="A4" s="25"/>
      <c r="B4" s="22" t="s">
        <v>140</v>
      </c>
      <c r="C4" s="22" t="s">
        <v>137</v>
      </c>
      <c r="D4" s="22" t="s">
        <v>131</v>
      </c>
      <c r="E4" s="60" t="s">
        <v>129</v>
      </c>
    </row>
    <row r="5" spans="1:6" ht="21.75" customHeight="1" x14ac:dyDescent="0.25">
      <c r="A5" s="26" t="s">
        <v>69</v>
      </c>
      <c r="B5" s="133">
        <v>-0.48</v>
      </c>
      <c r="C5" s="136">
        <v>6.52</v>
      </c>
      <c r="D5" s="27">
        <v>14.869453345817499</v>
      </c>
      <c r="E5" s="59">
        <v>100</v>
      </c>
      <c r="F5" s="65"/>
    </row>
    <row r="6" spans="1:6" ht="18" customHeight="1" x14ac:dyDescent="0.25">
      <c r="A6" s="28" t="s">
        <v>70</v>
      </c>
      <c r="B6" s="134"/>
      <c r="C6" s="116"/>
      <c r="D6" s="134"/>
      <c r="E6" s="30"/>
    </row>
    <row r="7" spans="1:6" ht="19.5" customHeight="1" x14ac:dyDescent="0.25">
      <c r="A7" s="31" t="s">
        <v>71</v>
      </c>
      <c r="B7" s="133">
        <v>-2.75</v>
      </c>
      <c r="C7" s="136">
        <v>6.07</v>
      </c>
      <c r="D7" s="121">
        <v>20.215539774100002</v>
      </c>
      <c r="E7" s="122">
        <v>135.95348331878199</v>
      </c>
    </row>
    <row r="8" spans="1:6" ht="16.5" customHeight="1" x14ac:dyDescent="0.25">
      <c r="A8" s="28" t="s">
        <v>70</v>
      </c>
      <c r="B8" s="134"/>
      <c r="C8" s="116"/>
      <c r="D8" s="134"/>
      <c r="E8" s="32"/>
    </row>
    <row r="9" spans="1:6" ht="34.5" x14ac:dyDescent="0.25">
      <c r="A9" s="33" t="s">
        <v>72</v>
      </c>
      <c r="B9" s="135">
        <v>-2.75</v>
      </c>
      <c r="C9" s="119">
        <v>60.7</v>
      </c>
      <c r="D9" s="117">
        <v>20.215539774100002</v>
      </c>
      <c r="E9" s="34"/>
    </row>
    <row r="10" spans="1:6" ht="17.25" x14ac:dyDescent="0.25">
      <c r="A10" s="28" t="s">
        <v>73</v>
      </c>
      <c r="B10" s="134"/>
      <c r="C10" s="116"/>
      <c r="D10" s="134"/>
      <c r="E10" s="134"/>
    </row>
    <row r="11" spans="1:6" ht="17.25" x14ac:dyDescent="0.25">
      <c r="A11" s="35" t="s">
        <v>74</v>
      </c>
      <c r="B11" s="135">
        <v>20.12</v>
      </c>
      <c r="C11" s="119">
        <v>39.97</v>
      </c>
      <c r="D11" s="117">
        <v>29.796959174800001</v>
      </c>
      <c r="E11" s="34"/>
    </row>
    <row r="12" spans="1:6" ht="17.25" x14ac:dyDescent="0.25">
      <c r="A12" s="35" t="s">
        <v>75</v>
      </c>
      <c r="B12" s="155">
        <v>-22.88</v>
      </c>
      <c r="C12" s="153">
        <v>-33.9</v>
      </c>
      <c r="D12" s="153">
        <v>-9.5814194006999998</v>
      </c>
      <c r="E12" s="34"/>
    </row>
    <row r="13" spans="1:6" ht="17.25" x14ac:dyDescent="0.25">
      <c r="A13" s="36" t="s">
        <v>76</v>
      </c>
      <c r="B13" s="27"/>
      <c r="C13" s="117"/>
      <c r="D13" s="32"/>
      <c r="E13" s="30"/>
    </row>
    <row r="14" spans="1:6" ht="17.25" x14ac:dyDescent="0.25">
      <c r="A14" s="31" t="s">
        <v>77</v>
      </c>
      <c r="B14" s="166">
        <v>2.27</v>
      </c>
      <c r="C14" s="137">
        <v>0.45</v>
      </c>
      <c r="D14" s="187">
        <v>-5.3460864282825007</v>
      </c>
      <c r="E14" s="188">
        <v>-35.953483318781565</v>
      </c>
    </row>
    <row r="15" spans="1:6" ht="17.25" x14ac:dyDescent="0.25">
      <c r="A15" s="28" t="s">
        <v>70</v>
      </c>
      <c r="B15" s="134"/>
      <c r="C15" s="116"/>
      <c r="D15" s="134"/>
      <c r="E15" s="30"/>
    </row>
    <row r="16" spans="1:6" ht="17.25" x14ac:dyDescent="0.25">
      <c r="A16" s="33" t="s">
        <v>78</v>
      </c>
      <c r="B16" s="155">
        <v>2.27</v>
      </c>
      <c r="C16" s="119">
        <v>0.45</v>
      </c>
      <c r="D16" s="153">
        <v>-5.3460864282825007</v>
      </c>
      <c r="E16" s="34"/>
    </row>
    <row r="17" spans="1:5" ht="17.25" x14ac:dyDescent="0.25">
      <c r="A17" s="28" t="s">
        <v>73</v>
      </c>
      <c r="B17" s="134"/>
      <c r="C17" s="116"/>
      <c r="D17" s="116"/>
      <c r="E17" s="30"/>
    </row>
    <row r="18" spans="1:5" ht="17.25" x14ac:dyDescent="0.25">
      <c r="A18" s="35" t="s">
        <v>79</v>
      </c>
      <c r="B18" s="135">
        <v>8.2200000000000006</v>
      </c>
      <c r="C18" s="119">
        <v>12.27</v>
      </c>
      <c r="D18" s="118">
        <v>6.7867175484139999</v>
      </c>
      <c r="E18" s="34"/>
    </row>
    <row r="19" spans="1:5" ht="17.25" x14ac:dyDescent="0.25">
      <c r="A19" s="28" t="s">
        <v>70</v>
      </c>
      <c r="B19" s="134"/>
      <c r="C19" s="116"/>
      <c r="D19" s="116"/>
      <c r="E19" s="30"/>
    </row>
    <row r="20" spans="1:5" ht="17.25" x14ac:dyDescent="0.25">
      <c r="A20" s="37" t="s">
        <v>80</v>
      </c>
      <c r="B20" s="135">
        <v>8.2200000000000006</v>
      </c>
      <c r="C20" s="119">
        <v>12.27</v>
      </c>
      <c r="D20" s="117">
        <v>6.7867175484139999</v>
      </c>
      <c r="E20" s="34"/>
    </row>
    <row r="21" spans="1:5" ht="17.25" x14ac:dyDescent="0.25">
      <c r="A21" s="37" t="s">
        <v>81</v>
      </c>
      <c r="B21" s="134"/>
      <c r="C21" s="30" t="s">
        <v>24</v>
      </c>
      <c r="D21" s="159">
        <v>0</v>
      </c>
      <c r="E21" s="30"/>
    </row>
    <row r="22" spans="1:5" ht="17.25" x14ac:dyDescent="0.25">
      <c r="A22" s="35" t="s">
        <v>82</v>
      </c>
      <c r="B22" s="189">
        <v>-5.94</v>
      </c>
      <c r="C22" s="190">
        <v>-11.82</v>
      </c>
      <c r="D22" s="191">
        <v>-12.132803976696501</v>
      </c>
      <c r="E22" s="34"/>
    </row>
    <row r="23" spans="1:5" ht="34.5" x14ac:dyDescent="0.25">
      <c r="A23" s="33" t="s">
        <v>83</v>
      </c>
      <c r="B23" s="30" t="s">
        <v>24</v>
      </c>
      <c r="C23" s="30" t="s">
        <v>24</v>
      </c>
      <c r="D23" s="30" t="s">
        <v>24</v>
      </c>
      <c r="E23" s="34"/>
    </row>
    <row r="24" spans="1:5" ht="16.5" customHeight="1" x14ac:dyDescent="0.25">
      <c r="A24" s="28" t="s">
        <v>73</v>
      </c>
      <c r="B24" s="134"/>
      <c r="C24" s="134"/>
      <c r="D24" s="134"/>
      <c r="E24" s="134"/>
    </row>
    <row r="25" spans="1:5" ht="17.25" x14ac:dyDescent="0.25">
      <c r="A25" s="35" t="s">
        <v>74</v>
      </c>
      <c r="B25" s="30" t="s">
        <v>24</v>
      </c>
      <c r="C25" s="30" t="s">
        <v>24</v>
      </c>
      <c r="D25" s="30" t="s">
        <v>24</v>
      </c>
      <c r="E25" s="34"/>
    </row>
    <row r="26" spans="1:5" ht="17.25" x14ac:dyDescent="0.25">
      <c r="A26" s="38" t="s">
        <v>75</v>
      </c>
      <c r="B26" s="30" t="s">
        <v>24</v>
      </c>
      <c r="C26" s="30" t="s">
        <v>24</v>
      </c>
      <c r="D26" s="30" t="s">
        <v>24</v>
      </c>
      <c r="E26" s="34"/>
    </row>
    <row r="27" spans="1:5" x14ac:dyDescent="0.25">
      <c r="A27" s="39" t="s">
        <v>84</v>
      </c>
    </row>
    <row r="28" spans="1:5" ht="33" customHeight="1" x14ac:dyDescent="0.25">
      <c r="A28" s="217" t="s">
        <v>85</v>
      </c>
      <c r="B28" s="217"/>
      <c r="C28" s="217"/>
      <c r="D28" s="217"/>
      <c r="E28" s="217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2" sqref="B12:D12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7" ht="16.5" x14ac:dyDescent="0.25">
      <c r="A1" s="210" t="s">
        <v>62</v>
      </c>
      <c r="B1" s="210"/>
      <c r="C1" s="210"/>
      <c r="D1" s="210"/>
      <c r="E1" s="210"/>
    </row>
    <row r="2" spans="1:7" ht="36.75" customHeight="1" x14ac:dyDescent="0.25">
      <c r="A2" s="216" t="s">
        <v>132</v>
      </c>
      <c r="B2" s="216"/>
      <c r="C2" s="216"/>
      <c r="D2" s="216"/>
      <c r="E2" s="216"/>
    </row>
    <row r="3" spans="1:7" x14ac:dyDescent="0.25">
      <c r="C3" s="24" t="s">
        <v>68</v>
      </c>
      <c r="D3" s="24"/>
    </row>
    <row r="5" spans="1:7" ht="34.5" x14ac:dyDescent="0.3">
      <c r="A5" s="25"/>
      <c r="B5" s="22" t="s">
        <v>140</v>
      </c>
      <c r="C5" s="22" t="s">
        <v>137</v>
      </c>
      <c r="D5" s="22" t="s">
        <v>131</v>
      </c>
      <c r="E5" s="22" t="s">
        <v>129</v>
      </c>
    </row>
    <row r="6" spans="1:7" ht="17.25" x14ac:dyDescent="0.25">
      <c r="A6" s="40" t="s">
        <v>86</v>
      </c>
      <c r="B6" s="136">
        <v>10.59</v>
      </c>
      <c r="C6" s="136">
        <v>11.89</v>
      </c>
      <c r="D6" s="120">
        <v>11.588177538137</v>
      </c>
      <c r="E6" s="120">
        <v>100</v>
      </c>
      <c r="G6" s="66"/>
    </row>
    <row r="7" spans="1:7" ht="17.25" x14ac:dyDescent="0.25">
      <c r="A7" s="44" t="s">
        <v>70</v>
      </c>
      <c r="B7" s="116"/>
      <c r="C7" s="118"/>
      <c r="D7" s="118"/>
      <c r="E7" s="118"/>
    </row>
    <row r="8" spans="1:7" ht="17.25" x14ac:dyDescent="0.25">
      <c r="A8" s="41" t="s">
        <v>87</v>
      </c>
      <c r="B8" s="119">
        <v>7.83</v>
      </c>
      <c r="C8" s="119">
        <v>7</v>
      </c>
      <c r="D8" s="117">
        <v>5.5212453592999999</v>
      </c>
      <c r="E8" s="117">
        <v>47.645501987947902</v>
      </c>
    </row>
    <row r="9" spans="1:7" ht="17.25" x14ac:dyDescent="0.25">
      <c r="A9" s="44" t="s">
        <v>70</v>
      </c>
      <c r="B9" s="116"/>
      <c r="C9" s="118"/>
      <c r="D9" s="118"/>
      <c r="E9" s="118"/>
    </row>
    <row r="10" spans="1:7" ht="34.5" x14ac:dyDescent="0.25">
      <c r="A10" s="42" t="s">
        <v>88</v>
      </c>
      <c r="B10" s="119">
        <v>7.83</v>
      </c>
      <c r="C10" s="119">
        <v>7</v>
      </c>
      <c r="D10" s="118">
        <v>5.5212453592999999</v>
      </c>
      <c r="E10" s="138">
        <v>47.645501987947902</v>
      </c>
    </row>
    <row r="11" spans="1:7" ht="17.25" x14ac:dyDescent="0.25">
      <c r="A11" s="43" t="s">
        <v>89</v>
      </c>
      <c r="B11" s="120"/>
      <c r="C11" s="118"/>
      <c r="D11" s="118"/>
      <c r="E11" s="139"/>
    </row>
    <row r="12" spans="1:7" ht="17.25" x14ac:dyDescent="0.25">
      <c r="A12" s="41" t="s">
        <v>90</v>
      </c>
      <c r="B12" s="119">
        <v>2.76</v>
      </c>
      <c r="C12" s="119">
        <v>4.9000000000000004</v>
      </c>
      <c r="D12" s="117">
        <v>6.0669321788369999</v>
      </c>
      <c r="E12" s="117">
        <v>52.354498012052098</v>
      </c>
    </row>
    <row r="13" spans="1:7" ht="17.25" x14ac:dyDescent="0.25">
      <c r="A13" s="44" t="s">
        <v>70</v>
      </c>
      <c r="B13" s="116"/>
      <c r="C13" s="118"/>
      <c r="D13" s="118"/>
      <c r="E13" s="118"/>
    </row>
    <row r="14" spans="1:7" ht="34.5" x14ac:dyDescent="0.25">
      <c r="A14" s="43" t="s">
        <v>91</v>
      </c>
      <c r="B14" s="119">
        <v>2.76</v>
      </c>
      <c r="C14" s="119">
        <v>4.9000000000000004</v>
      </c>
      <c r="D14" s="118">
        <v>6.0669321788369999</v>
      </c>
      <c r="E14" s="138">
        <v>52.354498012052098</v>
      </c>
    </row>
    <row r="15" spans="1:7" ht="34.5" x14ac:dyDescent="0.25">
      <c r="A15" s="43" t="s">
        <v>92</v>
      </c>
      <c r="B15" s="118" t="s">
        <v>24</v>
      </c>
      <c r="C15" s="119" t="s">
        <v>24</v>
      </c>
      <c r="D15" s="119" t="s">
        <v>24</v>
      </c>
      <c r="E15" s="119" t="s">
        <v>24</v>
      </c>
    </row>
    <row r="16" spans="1:7" ht="17.25" x14ac:dyDescent="0.3">
      <c r="A16" s="45" t="s">
        <v>93</v>
      </c>
      <c r="B16" s="17"/>
      <c r="C16" s="17"/>
      <c r="D16" s="17"/>
      <c r="E16" s="54"/>
    </row>
    <row r="18" spans="1:5" ht="34.5" customHeight="1" x14ac:dyDescent="0.25">
      <c r="A18" s="217" t="s">
        <v>85</v>
      </c>
      <c r="B18" s="217"/>
      <c r="C18" s="217"/>
      <c r="D18" s="217"/>
      <c r="E18" s="217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workbookViewId="0">
      <selection activeCell="B13" sqref="B13:E13"/>
    </sheetView>
  </sheetViews>
  <sheetFormatPr defaultRowHeight="15" x14ac:dyDescent="0.25"/>
  <cols>
    <col min="1" max="1" width="68.42578125" customWidth="1"/>
    <col min="2" max="2" width="15.85546875" customWidth="1"/>
    <col min="3" max="4" width="15.140625" customWidth="1"/>
    <col min="5" max="5" width="15" customWidth="1"/>
  </cols>
  <sheetData>
    <row r="1" spans="1:5" ht="17.25" x14ac:dyDescent="0.25">
      <c r="A1" s="212" t="s">
        <v>62</v>
      </c>
      <c r="B1" s="212"/>
      <c r="C1" s="212"/>
      <c r="D1" s="212"/>
      <c r="E1" s="212"/>
    </row>
    <row r="2" spans="1:5" ht="36" customHeight="1" x14ac:dyDescent="0.25">
      <c r="A2" s="218" t="s">
        <v>133</v>
      </c>
      <c r="B2" s="218"/>
      <c r="C2" s="218"/>
      <c r="D2" s="218"/>
      <c r="E2" s="218"/>
    </row>
    <row r="4" spans="1:5" ht="17.25" x14ac:dyDescent="0.3">
      <c r="A4" s="25"/>
      <c r="B4" s="149" t="s">
        <v>138</v>
      </c>
      <c r="C4" s="149" t="s">
        <v>135</v>
      </c>
      <c r="D4" s="149" t="s">
        <v>117</v>
      </c>
      <c r="E4" s="116" t="s">
        <v>121</v>
      </c>
    </row>
    <row r="5" spans="1:5" ht="24.75" customHeight="1" x14ac:dyDescent="0.25">
      <c r="A5" s="47" t="s">
        <v>94</v>
      </c>
      <c r="B5" s="150">
        <v>504.74387400000001</v>
      </c>
      <c r="C5" s="150">
        <v>552.98916399999996</v>
      </c>
      <c r="D5" s="150">
        <v>588.11148800000001</v>
      </c>
      <c r="E5" s="151">
        <v>607.61847299999999</v>
      </c>
    </row>
    <row r="6" spans="1:5" ht="21.75" customHeight="1" x14ac:dyDescent="0.25">
      <c r="A6" s="48" t="s">
        <v>95</v>
      </c>
      <c r="B6" s="140">
        <v>100</v>
      </c>
      <c r="C6" s="140">
        <v>100</v>
      </c>
      <c r="D6" s="140">
        <v>100</v>
      </c>
      <c r="E6" s="140">
        <v>100</v>
      </c>
    </row>
    <row r="7" spans="1:5" ht="17.25" x14ac:dyDescent="0.25">
      <c r="A7" s="48" t="s">
        <v>70</v>
      </c>
      <c r="B7" s="152"/>
      <c r="C7" s="152"/>
      <c r="D7" s="152"/>
      <c r="E7" s="116"/>
    </row>
    <row r="8" spans="1:5" ht="17.25" x14ac:dyDescent="0.25">
      <c r="A8" s="46" t="s">
        <v>96</v>
      </c>
      <c r="B8" s="141">
        <v>12.201594347631399</v>
      </c>
      <c r="C8" s="142">
        <v>4.0466995479860799</v>
      </c>
      <c r="D8" s="142">
        <v>4.9448549455983404</v>
      </c>
      <c r="E8" s="143">
        <v>4.3549038049078499</v>
      </c>
    </row>
    <row r="9" spans="1:5" ht="17.25" x14ac:dyDescent="0.25">
      <c r="A9" s="46" t="s">
        <v>97</v>
      </c>
      <c r="B9" s="141">
        <v>44.0208435298414</v>
      </c>
      <c r="C9" s="142">
        <v>44.722278861869299</v>
      </c>
      <c r="D9" s="142">
        <v>39.1297012038643</v>
      </c>
      <c r="E9" s="143">
        <v>39.254281855910598</v>
      </c>
    </row>
    <row r="10" spans="1:5" ht="17.25" x14ac:dyDescent="0.25">
      <c r="A10" s="46" t="s">
        <v>98</v>
      </c>
      <c r="B10" s="141">
        <v>43.320112489369201</v>
      </c>
      <c r="C10" s="141">
        <v>50.614151636432403</v>
      </c>
      <c r="D10" s="141">
        <v>54.949153450306298</v>
      </c>
      <c r="E10" s="143">
        <v>55.431541167116499</v>
      </c>
    </row>
    <row r="11" spans="1:5" ht="17.25" x14ac:dyDescent="0.25">
      <c r="A11" s="46" t="s">
        <v>99</v>
      </c>
      <c r="B11" s="141">
        <v>0.45744963315790499</v>
      </c>
      <c r="C11" s="141">
        <v>0.61686995371214903</v>
      </c>
      <c r="D11" s="141">
        <v>0.97629040023105296</v>
      </c>
      <c r="E11" s="143">
        <v>0.95927317206499696</v>
      </c>
    </row>
    <row r="12" spans="1:5" ht="36" customHeight="1" x14ac:dyDescent="0.25">
      <c r="A12" s="48" t="s">
        <v>100</v>
      </c>
      <c r="B12" s="144">
        <v>13.234389296719399</v>
      </c>
      <c r="C12" s="145">
        <v>12.951300780044599</v>
      </c>
      <c r="D12" s="145">
        <v>12.2816694953497</v>
      </c>
      <c r="E12" s="146">
        <v>12.196704578539499</v>
      </c>
    </row>
    <row r="13" spans="1:5" ht="22.5" customHeight="1" x14ac:dyDescent="0.25">
      <c r="A13" s="48" t="s">
        <v>101</v>
      </c>
      <c r="B13" s="147">
        <v>2212.8701538099299</v>
      </c>
      <c r="C13" s="147">
        <v>3155.0063457681099</v>
      </c>
      <c r="D13" s="147">
        <v>3307.6007693510701</v>
      </c>
      <c r="E13" s="148">
        <v>3232.6161627084002</v>
      </c>
    </row>
    <row r="15" spans="1:5" ht="33.75" customHeight="1" x14ac:dyDescent="0.25">
      <c r="A15" s="217" t="s">
        <v>85</v>
      </c>
      <c r="B15" s="217"/>
      <c r="C15" s="217"/>
      <c r="D15" s="217"/>
      <c r="E15" s="217"/>
    </row>
    <row r="16" spans="1:5" x14ac:dyDescent="0.25">
      <c r="D16" s="184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8" sqref="B8:E10"/>
    </sheetView>
  </sheetViews>
  <sheetFormatPr defaultRowHeight="15" x14ac:dyDescent="0.25"/>
  <cols>
    <col min="1" max="1" width="56.5703125" customWidth="1"/>
    <col min="2" max="2" width="17.28515625" customWidth="1"/>
    <col min="3" max="3" width="16.140625" customWidth="1"/>
    <col min="4" max="4" width="16.7109375" customWidth="1"/>
    <col min="5" max="5" width="13.7109375" customWidth="1"/>
    <col min="6" max="6" width="9.5703125" bestFit="1" customWidth="1"/>
  </cols>
  <sheetData>
    <row r="1" spans="1:7" ht="17.25" x14ac:dyDescent="0.25">
      <c r="A1" s="212" t="s">
        <v>62</v>
      </c>
      <c r="B1" s="212"/>
      <c r="C1" s="212"/>
      <c r="D1" s="212"/>
      <c r="E1" s="212"/>
    </row>
    <row r="2" spans="1:7" ht="37.5" customHeight="1" x14ac:dyDescent="0.25">
      <c r="A2" s="218" t="s">
        <v>134</v>
      </c>
      <c r="B2" s="218"/>
      <c r="C2" s="218"/>
      <c r="D2" s="218"/>
      <c r="E2" s="218"/>
    </row>
    <row r="3" spans="1:7" ht="17.25" x14ac:dyDescent="0.3">
      <c r="A3" s="17"/>
      <c r="B3" s="17"/>
      <c r="C3" s="17"/>
    </row>
    <row r="4" spans="1:7" ht="17.25" x14ac:dyDescent="0.3">
      <c r="A4" s="25"/>
      <c r="B4" s="29" t="s">
        <v>138</v>
      </c>
      <c r="C4" s="29" t="s">
        <v>135</v>
      </c>
      <c r="D4" s="57" t="s">
        <v>117</v>
      </c>
      <c r="E4" s="22" t="s">
        <v>121</v>
      </c>
    </row>
    <row r="5" spans="1:7" ht="34.5" x14ac:dyDescent="0.25">
      <c r="A5" s="49" t="s">
        <v>102</v>
      </c>
      <c r="B5" s="123">
        <v>3405.8603518719301</v>
      </c>
      <c r="C5" s="123">
        <v>4075.5998743999999</v>
      </c>
      <c r="D5" s="123">
        <v>4140.0327566799997</v>
      </c>
      <c r="E5" s="181">
        <v>4134.8850941600003</v>
      </c>
      <c r="F5" s="66"/>
    </row>
    <row r="6" spans="1:7" ht="17.25" x14ac:dyDescent="0.25">
      <c r="A6" s="50" t="s">
        <v>103</v>
      </c>
      <c r="B6" s="160">
        <v>100</v>
      </c>
      <c r="C6" s="160">
        <v>100</v>
      </c>
      <c r="D6" s="161">
        <v>100</v>
      </c>
      <c r="E6" s="161">
        <v>100</v>
      </c>
    </row>
    <row r="7" spans="1:7" ht="17.25" x14ac:dyDescent="0.25">
      <c r="A7" s="51" t="s">
        <v>70</v>
      </c>
      <c r="B7" s="57"/>
      <c r="C7" s="112"/>
      <c r="D7" s="57"/>
      <c r="E7" s="22"/>
    </row>
    <row r="8" spans="1:7" ht="17.25" x14ac:dyDescent="0.25">
      <c r="A8" s="52" t="s">
        <v>104</v>
      </c>
      <c r="B8" s="108">
        <v>83.428649319633806</v>
      </c>
      <c r="C8" s="113">
        <v>78.411025020522302</v>
      </c>
      <c r="D8" s="108">
        <v>76.949200359581596</v>
      </c>
      <c r="E8" s="29">
        <v>77.034496482836104</v>
      </c>
      <c r="F8" s="66"/>
      <c r="G8" s="66"/>
    </row>
    <row r="9" spans="1:7" ht="17.25" x14ac:dyDescent="0.25">
      <c r="A9" s="52" t="s">
        <v>105</v>
      </c>
      <c r="B9" s="108">
        <v>15.9157329396248</v>
      </c>
      <c r="C9" s="113">
        <v>20.971396105799801</v>
      </c>
      <c r="D9" s="108">
        <v>22.5028762409381</v>
      </c>
      <c r="E9" s="29">
        <v>22.421998483088299</v>
      </c>
    </row>
    <row r="10" spans="1:7" ht="17.25" x14ac:dyDescent="0.25">
      <c r="A10" s="52" t="s">
        <v>106</v>
      </c>
      <c r="B10" s="108">
        <v>0.65561774074138501</v>
      </c>
      <c r="C10" s="113">
        <v>0.61757887367791997</v>
      </c>
      <c r="D10" s="108">
        <v>0.54792339948032398</v>
      </c>
      <c r="E10" s="29">
        <v>0.54350503407557105</v>
      </c>
      <c r="F10" s="66"/>
    </row>
    <row r="11" spans="1:7" ht="17.25" x14ac:dyDescent="0.25">
      <c r="A11" s="50" t="s">
        <v>107</v>
      </c>
      <c r="B11" s="162">
        <v>100</v>
      </c>
      <c r="C11" s="162">
        <v>100</v>
      </c>
      <c r="D11" s="162">
        <v>100</v>
      </c>
      <c r="E11" s="161">
        <v>100</v>
      </c>
    </row>
    <row r="12" spans="1:7" ht="17.25" x14ac:dyDescent="0.25">
      <c r="A12" s="51" t="s">
        <v>70</v>
      </c>
      <c r="B12" s="57"/>
      <c r="C12" s="114"/>
      <c r="D12" s="57"/>
      <c r="E12" s="22"/>
    </row>
    <row r="13" spans="1:7" ht="17.25" x14ac:dyDescent="0.25">
      <c r="A13" s="53" t="s">
        <v>108</v>
      </c>
      <c r="B13" s="108">
        <v>33.692680160662697</v>
      </c>
      <c r="C13" s="113">
        <v>38.8672417293986</v>
      </c>
      <c r="D13" s="108">
        <v>42.730363587718301</v>
      </c>
      <c r="E13" s="29">
        <v>42.766264526130399</v>
      </c>
    </row>
    <row r="14" spans="1:7" ht="17.25" x14ac:dyDescent="0.25">
      <c r="A14" s="53" t="s">
        <v>109</v>
      </c>
      <c r="B14" s="108">
        <v>46.830860595252503</v>
      </c>
      <c r="C14" s="113">
        <v>40.569038588935499</v>
      </c>
      <c r="D14" s="108">
        <v>37.049134104437201</v>
      </c>
      <c r="E14" s="29">
        <v>37.021414676602497</v>
      </c>
    </row>
    <row r="15" spans="1:7" ht="17.25" x14ac:dyDescent="0.25">
      <c r="A15" s="53" t="s">
        <v>110</v>
      </c>
      <c r="B15" s="108">
        <v>11.334586556799801</v>
      </c>
      <c r="C15" s="113">
        <v>13.687020001705999</v>
      </c>
      <c r="D15" s="108">
        <v>13.9145563392103</v>
      </c>
      <c r="E15" s="29">
        <v>13.9146209753837</v>
      </c>
    </row>
    <row r="16" spans="1:7" ht="17.25" x14ac:dyDescent="0.25">
      <c r="A16" s="53" t="s">
        <v>111</v>
      </c>
      <c r="B16" s="108">
        <v>7.2850179301107598</v>
      </c>
      <c r="C16" s="113">
        <v>6.1273073926608497</v>
      </c>
      <c r="D16" s="108">
        <v>5.6318611123013804</v>
      </c>
      <c r="E16" s="29">
        <v>5.6081854561694602</v>
      </c>
    </row>
    <row r="17" spans="1:5" ht="17.25" x14ac:dyDescent="0.25">
      <c r="A17" s="53" t="s">
        <v>112</v>
      </c>
      <c r="B17" s="108">
        <v>0.19360342800468699</v>
      </c>
      <c r="C17" s="113">
        <v>0.145417204157166</v>
      </c>
      <c r="D17" s="108">
        <v>0.12706411444479801</v>
      </c>
      <c r="E17" s="29">
        <v>0.127219557985532</v>
      </c>
    </row>
    <row r="18" spans="1:5" ht="17.25" x14ac:dyDescent="0.25">
      <c r="A18" s="53" t="s">
        <v>113</v>
      </c>
      <c r="B18" s="108">
        <v>0.66325132916952201</v>
      </c>
      <c r="C18" s="113">
        <v>0.60397508314192505</v>
      </c>
      <c r="D18" s="108">
        <v>0.54702074188806904</v>
      </c>
      <c r="E18" s="29">
        <v>0.56229480772846696</v>
      </c>
    </row>
    <row r="20" spans="1:5" ht="28.5" customHeight="1" x14ac:dyDescent="0.25">
      <c r="A20" s="217" t="s">
        <v>39</v>
      </c>
      <c r="B20" s="217"/>
      <c r="C20" s="217"/>
      <c r="D20" s="217"/>
      <c r="E20" s="217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պետ պարտատոմսեր</vt:lpstr>
      <vt:lpstr>կառ. արտաքին պարտք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Room129 User</cp:lastModifiedBy>
  <cp:lastPrinted>2019-02-20T11:33:22Z</cp:lastPrinted>
  <dcterms:created xsi:type="dcterms:W3CDTF">2016-03-11T11:20:21Z</dcterms:created>
  <dcterms:modified xsi:type="dcterms:W3CDTF">2019-03-21T10:27:33Z</dcterms:modified>
</cp:coreProperties>
</file>