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7055" windowHeight="940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</sheets>
  <calcPr calcId="124519"/>
</workbook>
</file>

<file path=xl/calcChain.xml><?xml version="1.0" encoding="utf-8"?>
<calcChain xmlns="http://schemas.openxmlformats.org/spreadsheetml/2006/main">
  <c r="B15" i="7"/>
  <c r="H10" i="4" l="1"/>
  <c r="I10"/>
  <c r="G9" l="1"/>
  <c r="G8"/>
  <c r="H8"/>
  <c r="I8"/>
  <c r="H10" i="3" l="1"/>
  <c r="H11" i="2" l="1"/>
  <c r="H7"/>
  <c r="G16"/>
  <c r="I9" i="4"/>
  <c r="G10"/>
  <c r="G8" i="2" l="1"/>
  <c r="J31" i="1"/>
  <c r="H9" i="3" l="1"/>
  <c r="G6"/>
  <c r="J42" i="1"/>
  <c r="G10" i="3"/>
  <c r="F10"/>
  <c r="H9" i="4"/>
  <c r="H7" i="3"/>
  <c r="H6"/>
  <c r="G7"/>
  <c r="G9"/>
  <c r="F7"/>
  <c r="F9"/>
  <c r="F6"/>
  <c r="H16" i="2"/>
  <c r="H25"/>
  <c r="H24"/>
  <c r="H20"/>
  <c r="H21"/>
  <c r="H19"/>
  <c r="H14"/>
  <c r="H13"/>
  <c r="H8"/>
  <c r="G25"/>
  <c r="G24"/>
  <c r="G20"/>
  <c r="G21"/>
  <c r="G19"/>
  <c r="G13"/>
  <c r="G14"/>
  <c r="G11"/>
  <c r="G7"/>
  <c r="F25"/>
  <c r="F24"/>
  <c r="F20"/>
  <c r="F21"/>
  <c r="F19"/>
  <c r="F16"/>
  <c r="F14"/>
  <c r="F13"/>
  <c r="F11"/>
  <c r="F8"/>
  <c r="F7"/>
  <c r="H8" i="1"/>
  <c r="I22"/>
  <c r="I13"/>
  <c r="I8"/>
  <c r="G10"/>
  <c r="H44"/>
  <c r="G43"/>
  <c r="G36"/>
  <c r="H22"/>
  <c r="G20"/>
  <c r="G19"/>
  <c r="J29"/>
  <c r="G14"/>
  <c r="I36"/>
  <c r="H36"/>
  <c r="J43" l="1"/>
  <c r="J44"/>
  <c r="J45"/>
  <c r="J47"/>
  <c r="J48"/>
  <c r="J33"/>
  <c r="J35"/>
  <c r="J36"/>
  <c r="J37"/>
  <c r="J39"/>
  <c r="I48"/>
  <c r="I47"/>
  <c r="I43"/>
  <c r="I44"/>
  <c r="I45"/>
  <c r="I42"/>
  <c r="I39"/>
  <c r="I31"/>
  <c r="I33"/>
  <c r="I35"/>
  <c r="I37"/>
  <c r="I29"/>
  <c r="H48"/>
  <c r="H47"/>
  <c r="H43"/>
  <c r="H45"/>
  <c r="H42"/>
  <c r="H33"/>
  <c r="H35"/>
  <c r="H37"/>
  <c r="H39"/>
  <c r="H31"/>
  <c r="H29"/>
  <c r="G48"/>
  <c r="G47"/>
  <c r="G44"/>
  <c r="G45"/>
  <c r="G42"/>
  <c r="G37"/>
  <c r="G39"/>
  <c r="G35"/>
  <c r="G33"/>
  <c r="G31"/>
  <c r="G29"/>
  <c r="J8"/>
  <c r="J10"/>
  <c r="J12"/>
  <c r="J13"/>
  <c r="J14"/>
  <c r="J16"/>
  <c r="J19"/>
  <c r="J20"/>
  <c r="J21"/>
  <c r="J22"/>
  <c r="J24"/>
  <c r="J6"/>
  <c r="I10"/>
  <c r="I12"/>
  <c r="I14"/>
  <c r="I16"/>
  <c r="I19"/>
  <c r="I20"/>
  <c r="I21"/>
  <c r="I24"/>
  <c r="I6"/>
  <c r="H10"/>
  <c r="H12"/>
  <c r="H13"/>
  <c r="H14"/>
  <c r="H16"/>
  <c r="H19"/>
  <c r="H20"/>
  <c r="H21"/>
  <c r="H24"/>
  <c r="H6"/>
  <c r="G8"/>
  <c r="G12"/>
  <c r="G13"/>
  <c r="G16"/>
  <c r="G21"/>
  <c r="G22"/>
  <c r="G24"/>
  <c r="G6"/>
</calcChain>
</file>

<file path=xl/sharedStrings.xml><?xml version="1.0" encoding="utf-8"?>
<sst xmlns="http://schemas.openxmlformats.org/spreadsheetml/2006/main" count="284" uniqueCount="158">
  <si>
    <t xml:space="preserve">   ՀՀ կառավարության պարտք</t>
  </si>
  <si>
    <t xml:space="preserve">          այդ թվում՝</t>
  </si>
  <si>
    <t xml:space="preserve">     արտաքին պարտք</t>
  </si>
  <si>
    <t xml:space="preserve">            այդ թվում՝</t>
  </si>
  <si>
    <t>*ՀՀ կառավարության արտաքին երաշխիքները տրամադրվել են ՀՀ կենտրոնական բանկի վարկերի գծով և կրկնահաշվարկից խուսափելու նպատակով արտացոլված են ՀՀ կենտրոնական բանկի արտաքին պարտքի մեջ</t>
  </si>
  <si>
    <t>ՀՀ կառավարության պարտք, (մլրդ դրամ)</t>
  </si>
  <si>
    <t xml:space="preserve">     ներքին պարտք</t>
  </si>
  <si>
    <t xml:space="preserve">     արտաքին վարկեր և փոխառություններ</t>
  </si>
  <si>
    <t xml:space="preserve">     ներքին վարկեր և փոխառություններ</t>
  </si>
  <si>
    <t xml:space="preserve">     պետական գանձապետական պարտատոմսեր</t>
  </si>
  <si>
    <t xml:space="preserve">     արտարժութային պետական պարտատոմսեր</t>
  </si>
  <si>
    <t xml:space="preserve">     արտաքին երաշխիքներ</t>
  </si>
  <si>
    <t xml:space="preserve">     ներքին երաշխիքներ</t>
  </si>
  <si>
    <t>Կառուցվածքն ըստ թողարկման (ներգրավման) ժամկետայնության, %</t>
  </si>
  <si>
    <t xml:space="preserve">     կարճաժամկետ</t>
  </si>
  <si>
    <t xml:space="preserve">     միջնաժամկետ</t>
  </si>
  <si>
    <t xml:space="preserve">     երկարաժամկետ</t>
  </si>
  <si>
    <t>Կառուցվածքն ըստ տոկոսադրույքի, %</t>
  </si>
  <si>
    <t xml:space="preserve">     լողացող տոկոսադրույքով</t>
  </si>
  <si>
    <t xml:space="preserve">     ֆիքսված տոկոսադրույքով</t>
  </si>
  <si>
    <t>ՀՀ կառավարության պարտքի միջին տոկոսադրույքը, %</t>
  </si>
  <si>
    <t xml:space="preserve">     ներքին վարկերի և փոխառությունների գծով</t>
  </si>
  <si>
    <t xml:space="preserve">     պետական գանձապետական պարտատոմսերի գծով</t>
  </si>
  <si>
    <t xml:space="preserve">     արտարժութային պետական պարտատոմսերի գծով</t>
  </si>
  <si>
    <t>-</t>
  </si>
  <si>
    <t>Փոխարկման համար կիրառված ԱՄՆ դոլար/ՀՀ դրամ փոխարժեքը</t>
  </si>
  <si>
    <r>
      <t xml:space="preserve">  </t>
    </r>
    <r>
      <rPr>
        <b/>
        <i/>
        <sz val="11"/>
        <color theme="1"/>
        <rFont val="GHEA Grapalat"/>
        <family val="3"/>
      </rPr>
      <t>ՀՀ կենտրոնական բանկի արտաքին պարտք</t>
    </r>
  </si>
  <si>
    <t xml:space="preserve">     որից`</t>
  </si>
  <si>
    <t>ՀՀ ՊԵՏԱԿԱՆ ՊԱՐՏՔ</t>
  </si>
  <si>
    <t>ՀՀ կենտրոնական բանկի արտաքին պարտք</t>
  </si>
  <si>
    <t>ՀՀ կառավարության պարտք</t>
  </si>
  <si>
    <t xml:space="preserve">          որից՝</t>
  </si>
  <si>
    <t>Կառուցվածքն ըստ ռեզիդենտության, %</t>
  </si>
  <si>
    <t>Կառուցվածքն ըստ գործիքակազմի, %</t>
  </si>
  <si>
    <r>
      <t xml:space="preserve">                                                                                                                             </t>
    </r>
    <r>
      <rPr>
        <b/>
        <sz val="12"/>
        <color theme="1"/>
        <rFont val="GHEA Grapalat"/>
        <family val="3"/>
      </rPr>
      <t xml:space="preserve"> </t>
    </r>
    <r>
      <rPr>
        <b/>
        <sz val="14"/>
        <color theme="1"/>
        <rFont val="GHEA Grapalat"/>
        <family val="3"/>
      </rPr>
      <t>ՏԵՂԵԿԱՆՔ</t>
    </r>
  </si>
  <si>
    <t xml:space="preserve">                                                                                   ՏԵՂԵԿԱՆՔ</t>
  </si>
  <si>
    <t xml:space="preserve">                  </t>
  </si>
  <si>
    <t xml:space="preserve"> 2015-2017թթ.  Հայաստանի Հանրապետության կառավարության արտաքին վարկերի սպասարկման և արտաքին վարկային միջոցների ստացման վերաբերյալ</t>
  </si>
  <si>
    <t>մլն ԱՄՆ դոլար</t>
  </si>
  <si>
    <t>Տոկոսավճար</t>
  </si>
  <si>
    <t>Մայր գումարի մարում</t>
  </si>
  <si>
    <t>Վարկային միջոցների ստացում</t>
  </si>
  <si>
    <t>Աղբյուրը՝ Հայաստանի Հանրապետության ֆինանսների նախարարության ինտերնետային կայքում հրապարակված Հայաստանի Հանրապետության պետական պարտքի ամսական տեղեկագրերը</t>
  </si>
  <si>
    <t>ՀՀ կառավարության երաշխիքով տրամադրված վարկեր</t>
  </si>
  <si>
    <t>ռեզիդենտների կողմից ձեռքբերված արտարժութային պետական պարտատոմսեր</t>
  </si>
  <si>
    <t>ներքին երաշխիքներ</t>
  </si>
  <si>
    <t>ռեզիդենտների կողմից ձեռքբերված պետական գանձապետական պարտատոմսեր</t>
  </si>
  <si>
    <t>վարկեր և փոխառություններ</t>
  </si>
  <si>
    <t>արտաքին երաշխիքներ*</t>
  </si>
  <si>
    <t>ոչ ռեզիդենտների կողմից ձեռքբերված    արտարժութային պետական պարտատոմսեր</t>
  </si>
  <si>
    <t>ոչ ռեզիդենտների կողմից ձեռքբերված  պետական գանձապետական պարտատոմսեր</t>
  </si>
  <si>
    <t>ոչ ռեզիդենտների կողմից ձեռքբերված  արտարժութային պետական պարտատոմսեր</t>
  </si>
  <si>
    <t xml:space="preserve">                                                                                                                      </t>
  </si>
  <si>
    <t xml:space="preserve">         /մլրդ դրամ/</t>
  </si>
  <si>
    <t xml:space="preserve">                այդ թվում՝</t>
  </si>
  <si>
    <t xml:space="preserve">          որից`</t>
  </si>
  <si>
    <t>31.12.2016</t>
  </si>
  <si>
    <t xml:space="preserve">     արտաքին վարկերի և փոխառությունների գծով</t>
  </si>
  <si>
    <t xml:space="preserve">                                                                                                       /մլն ԱՄՆ դոլար/                                  </t>
  </si>
  <si>
    <t>Վերաֆինանսավորման ռիսկ</t>
  </si>
  <si>
    <t>8 – 11 տարի</t>
  </si>
  <si>
    <t>առավելագույնը 20%</t>
  </si>
  <si>
    <t>Տոկոսադրույքի ռիսկ</t>
  </si>
  <si>
    <t>Ֆիքսված տոկոսադրույքով պարտքի կշիռը ընդամենը պարտքի մեջ</t>
  </si>
  <si>
    <t>առնվազն 80%</t>
  </si>
  <si>
    <t>Փոխարժեքի ռիսկ</t>
  </si>
  <si>
    <t>առնվազն 20%</t>
  </si>
  <si>
    <t xml:space="preserve">Առաջիկա 365 օրվա ընթացքում մարման ենթակա ՀՀ կառավարության պարտքի տեսակարար կշիռը, %  </t>
  </si>
  <si>
    <t>ՀՀ կառավարության պարտքի մինչև մարում միջին ժամկետը, տարի</t>
  </si>
  <si>
    <t>ՏԵՂԵԿԱՆՔ</t>
  </si>
  <si>
    <t>ուղենիշներն ըստ 2017-2019թթ. ռազմավարական ծրագրի</t>
  </si>
  <si>
    <t>Ներքին պարտքի կշիռը ընդամենը պարտքի մեջ</t>
  </si>
  <si>
    <t xml:space="preserve">     արտաքին երաշխիքների գծով</t>
  </si>
  <si>
    <t xml:space="preserve">     ներքին երաշխիքների գծով</t>
  </si>
  <si>
    <t xml:space="preserve">ՀՀ կառավարության պարտքի կառավարման  ուղենշային ցուցանիշները </t>
  </si>
  <si>
    <t xml:space="preserve">             2015-2017թթ.  Հայաստանի Հանրապետության կառավարության պարտքի միջին տոկոսադրույքի վերաբերյալ </t>
  </si>
  <si>
    <t xml:space="preserve">                                                                                     ՏԵՂԵԿԱՆՔ</t>
  </si>
  <si>
    <t>մլրդ դրամ</t>
  </si>
  <si>
    <t xml:space="preserve">Ընդամենը ֆինանսավորումն փոխառու զուտ միջոցների հաշվին* </t>
  </si>
  <si>
    <t>այդ թվում`</t>
  </si>
  <si>
    <t>ներքին աղբյուրներից</t>
  </si>
  <si>
    <t>պետական գանձապետական պարտատոմսերի տեղաբաշխումից զուտ մուտք</t>
  </si>
  <si>
    <t xml:space="preserve">      որից`</t>
  </si>
  <si>
    <t>տեղաբաշխումից մուտք</t>
  </si>
  <si>
    <t>մարում / հետգնում</t>
  </si>
  <si>
    <t>ռեզիդենտից ստացված առևտրային վարկի մարում</t>
  </si>
  <si>
    <t>արտաքին աղբյուրներից</t>
  </si>
  <si>
    <t xml:space="preserve">վարկերի և փոխառությունների գծով զուտ մուտք </t>
  </si>
  <si>
    <t>վարկերի և փոխառությունների ստացում</t>
  </si>
  <si>
    <t>նպատակային վարկեր</t>
  </si>
  <si>
    <t>բյուջետային աջակցության վարկեր</t>
  </si>
  <si>
    <t>վարկերի և փոխառությունների մարում</t>
  </si>
  <si>
    <t>արտարժութային պետական պարտատոմսերի տեղաբաշխումից զուտ մուտք</t>
  </si>
  <si>
    <t>* առանց մուրհակների:</t>
  </si>
  <si>
    <t>Աղբյուրը՝ Հայաստանի Հանրապետության ֆինանսների նախարարության ինտերնետային կայքում հրապարակված Հայաստանի Հանրապետության պետական պարտքի ամսական և տարեկան տեղեկագրերը</t>
  </si>
  <si>
    <t>Ընդամենը տոկոսավճարներ*</t>
  </si>
  <si>
    <t xml:space="preserve">ներքին տոկոսավճարներ                                                         </t>
  </si>
  <si>
    <t>պետական գանձապետական պարտատոմսերի գծով</t>
  </si>
  <si>
    <t>ռեզիդենտից ստացված առևտրային վարկի գծով</t>
  </si>
  <si>
    <t xml:space="preserve">արտաքին տոկոսավճարներ     </t>
  </si>
  <si>
    <t>արտաքին աղբյուրներից ստացված վարկերի գծով</t>
  </si>
  <si>
    <t>արտարժույթով պետական պարտատոմսերի գծով</t>
  </si>
  <si>
    <t>* առանց մուրհակների սպասարկման ծախսերի:</t>
  </si>
  <si>
    <t>Պետական պարտատոմսերի ծավալը, մլրդ դրամ</t>
  </si>
  <si>
    <t>Պետական պարտատոմսերի կառուցվածքը, %</t>
  </si>
  <si>
    <t>կարճաժամկետ</t>
  </si>
  <si>
    <t>միջնաժամկետ</t>
  </si>
  <si>
    <t>երկարաժամկետ</t>
  </si>
  <si>
    <t>խնայողական</t>
  </si>
  <si>
    <t>Պետական պարտատոմսերի միջին կշռված եկամտաբերություն , %</t>
  </si>
  <si>
    <t>Պետական պարտատոմսերի միջին ժամկետայնությունը, օր</t>
  </si>
  <si>
    <t>ՀՀ կառավարության արտաքին վարկերի գծով պարտք, մլն ԱՄՆ դոլար</t>
  </si>
  <si>
    <t>Կառուցվածքն ըստ վարկատուների, %</t>
  </si>
  <si>
    <t>Միջազգային կազմակերպություններ</t>
  </si>
  <si>
    <t>Օտարերկրյա պետություններ </t>
  </si>
  <si>
    <t>Առևտրային բանկեր</t>
  </si>
  <si>
    <t>Արժութային կառուցվածքը, %</t>
  </si>
  <si>
    <t>USD</t>
  </si>
  <si>
    <t>SDR</t>
  </si>
  <si>
    <t>EUR</t>
  </si>
  <si>
    <t>JPY</t>
  </si>
  <si>
    <t>AED</t>
  </si>
  <si>
    <t>CNY</t>
  </si>
  <si>
    <t>01.08.2017-31.08.2017</t>
  </si>
  <si>
    <t>01.09.2017-30.09.2017</t>
  </si>
  <si>
    <t>31.10.2014</t>
  </si>
  <si>
    <t>31.10.2015</t>
  </si>
  <si>
    <t>31.10.2016</t>
  </si>
  <si>
    <t>31.10.2017</t>
  </si>
  <si>
    <t xml:space="preserve">31.10.2017-ը 31.10.2014-ի նկատմամբ(%) </t>
  </si>
  <si>
    <t xml:space="preserve">31.10.2017-ը 31.10.2015-ի նկատմամբ(%) </t>
  </si>
  <si>
    <t xml:space="preserve">31.10.2017-ը 31.10.2016-ի նկատմամբ(%) </t>
  </si>
  <si>
    <t xml:space="preserve">31.10.2017-ը 31.12.2016-ի նկատմամբ(%) </t>
  </si>
  <si>
    <r>
      <t xml:space="preserve">                          </t>
    </r>
    <r>
      <rPr>
        <b/>
        <sz val="12"/>
        <color theme="1"/>
        <rFont val="GHEA Grapalat"/>
        <family val="3"/>
      </rPr>
      <t>2014-2017թթ. Հայաստանի Հանրապետության պետական պարտքի վերաբերյալ (հոկտեմբեր ամսվա վերջի դրությամբ)</t>
    </r>
  </si>
  <si>
    <t xml:space="preserve">Տեսակարար կշռի փոփոխությունը` 31.10.2017-ին 31.10.2015-ի նկատմամբ(+/-) </t>
  </si>
  <si>
    <t xml:space="preserve">Տեսակարար կշռի փոփոխությունը 31.10.2017-ին 31.10.2016-ի նկատմամբ(+/-) </t>
  </si>
  <si>
    <t xml:space="preserve">Տեսակարար կշռի փոփոխությունը 31.10.2017-ին 31.12.2016-ի նկատմամբ(+/-) </t>
  </si>
  <si>
    <t xml:space="preserve">Փոփոխությունը               31.10.2017-ին 31.10.2015-ի նկատմամբ(+/-) </t>
  </si>
  <si>
    <t xml:space="preserve">Փոփոխությունը         31.10.2017-ին 31.10.2016-ի նկատմամբ(+/-) </t>
  </si>
  <si>
    <t xml:space="preserve">Փոփոխությունը         31.10.2017-ին 31.12.2016-ի նկատմամբ(+/-) </t>
  </si>
  <si>
    <t xml:space="preserve">                                                                         (հոկտեմբեր ամսվա վերջի դրությամբ)</t>
  </si>
  <si>
    <t xml:space="preserve">  2015-2017թթ.  Հայաստանի Հանրապետության կառավարության պարտքի կառուցվածքի վերաբերյալ  (հոկտեմբեր ամսվա վերջի դրությամբ)</t>
  </si>
  <si>
    <t>(հոկտեմբեր ամսվա վերջի դրությամբ)</t>
  </si>
  <si>
    <t xml:space="preserve"> 2015թ. հունվար-հոկտեմբեր</t>
  </si>
  <si>
    <t>01.01.2016 - 31.10.2016</t>
  </si>
  <si>
    <t>01.01.2017 - 31.10.2017</t>
  </si>
  <si>
    <t xml:space="preserve">Փոփոխությունը 01.01.2017 - 31.10.2017-ին 2015-ի հունվար-հոկտեմբերի նկատմամբ(%) </t>
  </si>
  <si>
    <t xml:space="preserve">Փոփոխությունը 01.01.2017 - 31.10.2017-ին 01.01.2016 - 31.10.2016-ի նկատմամբ(%) </t>
  </si>
  <si>
    <t xml:space="preserve">Փոփոխությունը 01.09.2017 - 30.09.2017-ին 01.08.2017 - 31.08.2017-ի նկատմամբ(%) </t>
  </si>
  <si>
    <t>2015-2017թթ. հուվար-հոկտեմբեր ամիսներին պետական բյուջեի պակասուրդի ֆինանսավորումը փոխառու միջոցների հաշվին</t>
  </si>
  <si>
    <t>01.01.2015-31.10.2015</t>
  </si>
  <si>
    <t>01.01.2016-31.10.2016</t>
  </si>
  <si>
    <t>01.01.2017-31.10.2017</t>
  </si>
  <si>
    <t>% (2017թ. հուվար-հոկտեմբեր)</t>
  </si>
  <si>
    <t>01.10.2017-31.10.2017</t>
  </si>
  <si>
    <t>2015-2017թթ. հուվար-հոկտեմբեր ամիսներին ՀՀ պետական բյուջեից ՀՀ կառավարության պարտքի գծով վճարված տոկոսավճարներ</t>
  </si>
  <si>
    <t>2015-2017թթ. շրջանառության մեջ գտնվող ՀՀ պետական պարտատոմսերը  (հոկտեմբեր ամսվա վերջի դրությամբ)</t>
  </si>
  <si>
    <t xml:space="preserve">2015-2017թթ. վարկային պայմանագրերով ձևավորված ՀՀ կառավարության արտաքին պարտքը (հունվար-հոկտեմբեր) </t>
  </si>
</sst>
</file>

<file path=xl/styles.xml><?xml version="1.0" encoding="utf-8"?>
<styleSheet xmlns="http://schemas.openxmlformats.org/spreadsheetml/2006/main">
  <numFmts count="9">
    <numFmt numFmtId="43" formatCode="_(* #,##0.00_);_(* \(#,##0.00\);_(* &quot;-&quot;??_);_(@_)"/>
    <numFmt numFmtId="164" formatCode="0.0;[Red]0.0"/>
    <numFmt numFmtId="165" formatCode="#,##0.0;[Red]#,##0.0"/>
    <numFmt numFmtId="166" formatCode="#,##0.0"/>
    <numFmt numFmtId="167" formatCode="#,##0.00;[Red]#,##0.00"/>
    <numFmt numFmtId="168" formatCode="0.0"/>
    <numFmt numFmtId="169" formatCode="_(* #,##0.0_);_(* \(#,##0.0\);_(* &quot;-&quot;??_);_(@_)"/>
    <numFmt numFmtId="170" formatCode="#,##0.0_);\(#,##0.0\)"/>
    <numFmt numFmtId="171" formatCode="0.00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2"/>
      <color theme="1"/>
      <name val="GHEA Grapalat"/>
      <family val="3"/>
    </font>
    <font>
      <sz val="10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GHEA Grapalat"/>
      <family val="3"/>
    </font>
    <font>
      <b/>
      <sz val="14"/>
      <color theme="1"/>
      <name val="GHEA Grapalat"/>
      <family val="3"/>
    </font>
    <font>
      <sz val="11"/>
      <color indexed="8"/>
      <name val="GHEA Grapalat"/>
      <family val="3"/>
    </font>
    <font>
      <sz val="8"/>
      <color theme="1"/>
      <name val="GHEA Grapalat"/>
      <family val="3"/>
    </font>
    <font>
      <i/>
      <sz val="12"/>
      <color theme="1"/>
      <name val="GHEA Grapalat"/>
      <family val="3"/>
    </font>
    <font>
      <b/>
      <sz val="12"/>
      <name val="GHEA Grapalat"/>
      <family val="3"/>
    </font>
    <font>
      <sz val="10"/>
      <name val="GHEA Grapalat"/>
      <family val="3"/>
    </font>
    <font>
      <b/>
      <i/>
      <sz val="12"/>
      <color indexed="8"/>
      <name val="GHEA Grapalat"/>
      <family val="3"/>
    </font>
    <font>
      <sz val="11"/>
      <color indexed="8"/>
      <name val="Calibri"/>
      <family val="2"/>
    </font>
    <font>
      <b/>
      <i/>
      <sz val="12"/>
      <name val="GHEA Grapalat"/>
      <family val="3"/>
    </font>
    <font>
      <sz val="12"/>
      <color indexed="8"/>
      <name val="GHEA Grapalat"/>
      <family val="3"/>
    </font>
    <font>
      <sz val="12"/>
      <name val="GHEA Grapalat"/>
      <family val="3"/>
    </font>
    <font>
      <b/>
      <sz val="12"/>
      <color indexed="8"/>
      <name val="GHEA Grapalat"/>
      <family val="3"/>
    </font>
    <font>
      <i/>
      <sz val="12"/>
      <name val="GHEA Grapalat"/>
      <family val="3"/>
    </font>
    <font>
      <i/>
      <sz val="12"/>
      <color indexed="8"/>
      <name val="GHEA Grapalat"/>
      <family val="3"/>
    </font>
    <font>
      <i/>
      <sz val="10"/>
      <color indexed="8"/>
      <name val="GHEA Grapalat"/>
      <family val="3"/>
    </font>
    <font>
      <b/>
      <sz val="11"/>
      <color indexed="8"/>
      <name val="GHEA Grapalat"/>
      <family val="3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/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165" fontId="2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165" fontId="6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wrapText="1"/>
    </xf>
    <xf numFmtId="165" fontId="3" fillId="2" borderId="1" xfId="1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wrapText="1"/>
    </xf>
    <xf numFmtId="165" fontId="3" fillId="3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center" wrapText="1"/>
    </xf>
    <xf numFmtId="0" fontId="0" fillId="0" borderId="0" xfId="0"/>
    <xf numFmtId="0" fontId="2" fillId="0" borderId="5" xfId="0" applyFont="1" applyBorder="1" applyAlignment="1">
      <alignment wrapText="1"/>
    </xf>
    <xf numFmtId="0" fontId="4" fillId="0" borderId="0" xfId="0" applyFont="1" applyAlignment="1">
      <alignment horizontal="center"/>
    </xf>
    <xf numFmtId="166" fontId="6" fillId="4" borderId="1" xfId="0" applyNumberFormat="1" applyFont="1" applyFill="1" applyBorder="1" applyAlignment="1">
      <alignment horizontal="center"/>
    </xf>
    <xf numFmtId="0" fontId="2" fillId="0" borderId="4" xfId="0" applyFont="1" applyBorder="1" applyAlignment="1"/>
    <xf numFmtId="166" fontId="3" fillId="2" borderId="1" xfId="0" applyNumberFormat="1" applyFont="1" applyFill="1" applyBorder="1" applyAlignment="1">
      <alignment horizontal="center"/>
    </xf>
    <xf numFmtId="166" fontId="6" fillId="5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168" fontId="6" fillId="5" borderId="1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wrapText="1"/>
    </xf>
    <xf numFmtId="168" fontId="6" fillId="5" borderId="1" xfId="0" applyNumberFormat="1" applyFont="1" applyFill="1" applyBorder="1" applyAlignment="1">
      <alignment horizontal="center" vertical="center"/>
    </xf>
    <xf numFmtId="166" fontId="6" fillId="5" borderId="1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165" fontId="2" fillId="0" borderId="6" xfId="1" applyNumberFormat="1" applyFont="1" applyBorder="1" applyAlignment="1">
      <alignment horizontal="center" vertical="center"/>
    </xf>
    <xf numFmtId="166" fontId="2" fillId="0" borderId="6" xfId="0" applyNumberFormat="1" applyFont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166" fontId="2" fillId="0" borderId="6" xfId="0" applyNumberFormat="1" applyFont="1" applyBorder="1" applyAlignment="1">
      <alignment horizontal="center" vertical="center"/>
    </xf>
    <xf numFmtId="0" fontId="0" fillId="0" borderId="0" xfId="0"/>
    <xf numFmtId="166" fontId="2" fillId="0" borderId="1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0" fillId="0" borderId="0" xfId="0"/>
    <xf numFmtId="165" fontId="6" fillId="5" borderId="1" xfId="0" applyNumberFormat="1" applyFont="1" applyFill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/>
    </xf>
    <xf numFmtId="0" fontId="9" fillId="0" borderId="0" xfId="0" applyFont="1"/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4" fillId="6" borderId="1" xfId="0" applyFont="1" applyFill="1" applyBorder="1" applyAlignment="1">
      <alignment vertical="center" wrapText="1"/>
    </xf>
    <xf numFmtId="168" fontId="4" fillId="6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68" fontId="13" fillId="0" borderId="1" xfId="0" applyNumberFormat="1" applyFont="1" applyBorder="1" applyAlignment="1">
      <alignment horizontal="center" vertical="center" wrapText="1"/>
    </xf>
    <xf numFmtId="169" fontId="6" fillId="5" borderId="1" xfId="1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39" fontId="2" fillId="6" borderId="1" xfId="1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1" xfId="0" applyFont="1" applyBorder="1"/>
    <xf numFmtId="0" fontId="16" fillId="0" borderId="1" xfId="3" applyFont="1" applyBorder="1" applyAlignment="1">
      <alignment vertical="center" wrapText="1"/>
    </xf>
    <xf numFmtId="2" fontId="18" fillId="0" borderId="1" xfId="4" applyNumberFormat="1" applyFont="1" applyFill="1" applyBorder="1" applyAlignment="1">
      <alignment horizontal="center" vertical="center" wrapText="1"/>
    </xf>
    <xf numFmtId="0" fontId="19" fillId="0" borderId="1" xfId="3" applyFont="1" applyBorder="1" applyAlignment="1">
      <alignment horizontal="left" vertical="center" wrapText="1" indent="15"/>
    </xf>
    <xf numFmtId="2" fontId="9" fillId="0" borderId="1" xfId="0" applyNumberFormat="1" applyFont="1" applyBorder="1" applyAlignment="1">
      <alignment horizontal="center" vertical="center" wrapText="1"/>
    </xf>
    <xf numFmtId="2" fontId="20" fillId="0" borderId="1" xfId="4" applyNumberFormat="1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 wrapText="1" indent="2"/>
    </xf>
    <xf numFmtId="2" fontId="14" fillId="0" borderId="1" xfId="4" applyNumberFormat="1" applyFont="1" applyFill="1" applyBorder="1" applyAlignment="1">
      <alignment horizontal="center" vertical="center" wrapText="1"/>
    </xf>
    <xf numFmtId="2" fontId="22" fillId="0" borderId="1" xfId="4" applyNumberFormat="1" applyFont="1" applyFill="1" applyBorder="1" applyAlignment="1">
      <alignment horizontal="center" vertical="center" wrapText="1"/>
    </xf>
    <xf numFmtId="0" fontId="23" fillId="0" borderId="1" xfId="3" applyFont="1" applyFill="1" applyBorder="1" applyAlignment="1">
      <alignment horizontal="left" vertical="center" wrapText="1" indent="3"/>
    </xf>
    <xf numFmtId="2" fontId="20" fillId="0" borderId="7" xfId="4" applyNumberFormat="1" applyFont="1" applyFill="1" applyBorder="1" applyAlignment="1">
      <alignment horizontal="center" vertical="center" wrapText="1"/>
    </xf>
    <xf numFmtId="0" fontId="19" fillId="0" borderId="1" xfId="3" applyFont="1" applyFill="1" applyBorder="1" applyAlignment="1">
      <alignment horizontal="left" vertical="center" wrapText="1" indent="15"/>
    </xf>
    <xf numFmtId="0" fontId="20" fillId="0" borderId="1" xfId="3" applyFont="1" applyFill="1" applyBorder="1" applyAlignment="1">
      <alignment horizontal="left" vertical="center" wrapText="1" indent="7"/>
    </xf>
    <xf numFmtId="2" fontId="20" fillId="0" borderId="1" xfId="0" applyNumberFormat="1" applyFont="1" applyBorder="1" applyAlignment="1">
      <alignment horizontal="center" vertical="center" wrapText="1"/>
    </xf>
    <xf numFmtId="0" fontId="23" fillId="0" borderId="1" xfId="3" applyFont="1" applyBorder="1" applyAlignment="1">
      <alignment horizontal="left" vertical="center" indent="3"/>
    </xf>
    <xf numFmtId="0" fontId="19" fillId="0" borderId="1" xfId="3" applyFont="1" applyBorder="1" applyAlignment="1">
      <alignment horizontal="left" vertical="center" indent="11"/>
    </xf>
    <xf numFmtId="2" fontId="20" fillId="0" borderId="1" xfId="5" applyNumberFormat="1" applyFont="1" applyFill="1" applyBorder="1" applyAlignment="1">
      <alignment horizontal="center" vertical="center" wrapText="1"/>
    </xf>
    <xf numFmtId="0" fontId="19" fillId="0" borderId="1" xfId="3" applyFont="1" applyBorder="1" applyAlignment="1">
      <alignment horizontal="left" vertical="center" indent="7"/>
    </xf>
    <xf numFmtId="0" fontId="24" fillId="0" borderId="0" xfId="3" applyFont="1" applyAlignment="1">
      <alignment vertical="center"/>
    </xf>
    <xf numFmtId="0" fontId="21" fillId="0" borderId="1" xfId="3" applyFont="1" applyBorder="1" applyAlignment="1">
      <alignment horizontal="left" vertical="center" wrapText="1"/>
    </xf>
    <xf numFmtId="2" fontId="14" fillId="0" borderId="1" xfId="4" applyNumberFormat="1" applyFont="1" applyBorder="1" applyAlignment="1">
      <alignment horizontal="center" vertical="center" wrapText="1"/>
    </xf>
    <xf numFmtId="2" fontId="20" fillId="0" borderId="1" xfId="4" applyNumberFormat="1" applyFont="1" applyBorder="1" applyAlignment="1">
      <alignment horizontal="center" vertical="center" wrapText="1"/>
    </xf>
    <xf numFmtId="0" fontId="23" fillId="0" borderId="1" xfId="3" applyFont="1" applyFill="1" applyBorder="1" applyAlignment="1">
      <alignment horizontal="left" vertical="center" wrapText="1" indent="2"/>
    </xf>
    <xf numFmtId="2" fontId="13" fillId="0" borderId="1" xfId="0" applyNumberFormat="1" applyFont="1" applyBorder="1" applyAlignment="1">
      <alignment horizontal="center" vertical="center" wrapText="1"/>
    </xf>
    <xf numFmtId="2" fontId="22" fillId="0" borderId="1" xfId="4" applyNumberFormat="1" applyFont="1" applyBorder="1" applyAlignment="1">
      <alignment horizontal="center" vertical="center" wrapText="1"/>
    </xf>
    <xf numFmtId="2" fontId="22" fillId="0" borderId="1" xfId="2" applyNumberFormat="1" applyFont="1" applyBorder="1" applyAlignment="1">
      <alignment horizontal="center" vertical="center" wrapText="1"/>
    </xf>
    <xf numFmtId="0" fontId="20" fillId="0" borderId="1" xfId="3" applyFont="1" applyFill="1" applyBorder="1" applyAlignment="1">
      <alignment horizontal="left" vertical="center" wrapText="1" indent="5"/>
    </xf>
    <xf numFmtId="0" fontId="19" fillId="0" borderId="1" xfId="3" applyFont="1" applyFill="1" applyBorder="1" applyAlignment="1">
      <alignment horizontal="left" vertical="center" wrapText="1" indent="5"/>
    </xf>
    <xf numFmtId="0" fontId="19" fillId="0" borderId="1" xfId="3" applyFont="1" applyFill="1" applyBorder="1" applyAlignment="1">
      <alignment horizontal="left" vertical="center" wrapText="1"/>
    </xf>
    <xf numFmtId="0" fontId="19" fillId="0" borderId="1" xfId="3" applyFont="1" applyBorder="1" applyAlignment="1">
      <alignment horizontal="left" vertical="center" wrapText="1" indent="5"/>
    </xf>
    <xf numFmtId="0" fontId="23" fillId="0" borderId="0" xfId="3" applyFont="1" applyBorder="1" applyAlignment="1">
      <alignment vertical="center" wrapText="1"/>
    </xf>
    <xf numFmtId="0" fontId="9" fillId="0" borderId="0" xfId="0" applyFont="1" applyBorder="1"/>
    <xf numFmtId="170" fontId="21" fillId="0" borderId="1" xfId="5" applyNumberFormat="1" applyFont="1" applyFill="1" applyBorder="1" applyAlignment="1">
      <alignment horizontal="center" vertical="center" wrapText="1"/>
    </xf>
    <xf numFmtId="169" fontId="19" fillId="0" borderId="1" xfId="5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 indent="4"/>
    </xf>
    <xf numFmtId="1" fontId="20" fillId="7" borderId="1" xfId="5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2" fontId="20" fillId="0" borderId="1" xfId="15" applyNumberFormat="1" applyFont="1" applyBorder="1" applyAlignment="1">
      <alignment horizontal="center" vertical="center" wrapText="1"/>
    </xf>
    <xf numFmtId="2" fontId="20" fillId="0" borderId="1" xfId="16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indent="2"/>
    </xf>
    <xf numFmtId="2" fontId="20" fillId="0" borderId="1" xfId="18" applyNumberFormat="1" applyFont="1" applyBorder="1" applyAlignment="1">
      <alignment horizontal="center" vertical="center" wrapText="1"/>
    </xf>
    <xf numFmtId="2" fontId="20" fillId="0" borderId="1" xfId="20" applyNumberFormat="1" applyFont="1" applyFill="1" applyBorder="1" applyAlignment="1">
      <alignment horizontal="center" vertical="center" wrapText="1"/>
    </xf>
    <xf numFmtId="2" fontId="20" fillId="0" borderId="1" xfId="23" applyNumberFormat="1" applyFont="1" applyFill="1" applyBorder="1" applyAlignment="1">
      <alignment horizontal="center" vertical="center" wrapText="1"/>
    </xf>
    <xf numFmtId="2" fontId="20" fillId="0" borderId="1" xfId="25" applyNumberFormat="1" applyFont="1" applyBorder="1" applyAlignment="1">
      <alignment horizontal="center" vertical="center" wrapText="1"/>
    </xf>
    <xf numFmtId="2" fontId="20" fillId="0" borderId="1" xfId="26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indent="4"/>
    </xf>
    <xf numFmtId="1" fontId="20" fillId="0" borderId="1" xfId="16" applyNumberFormat="1" applyFont="1" applyBorder="1" applyAlignment="1">
      <alignment horizontal="center" vertical="center" wrapText="1"/>
    </xf>
    <xf numFmtId="1" fontId="20" fillId="0" borderId="1" xfId="15" applyNumberFormat="1" applyFont="1" applyBorder="1" applyAlignment="1">
      <alignment horizontal="center" vertical="center" wrapText="1"/>
    </xf>
    <xf numFmtId="1" fontId="20" fillId="0" borderId="1" xfId="14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20" fillId="0" borderId="1" xfId="10" applyNumberFormat="1" applyFont="1" applyFill="1" applyBorder="1" applyAlignment="1">
      <alignment horizontal="center" vertical="center" wrapText="1"/>
    </xf>
    <xf numFmtId="1" fontId="20" fillId="0" borderId="1" xfId="22" applyNumberFormat="1" applyFont="1" applyFill="1" applyBorder="1" applyAlignment="1">
      <alignment horizontal="center" vertical="center" wrapText="1"/>
    </xf>
    <xf numFmtId="1" fontId="20" fillId="0" borderId="1" xfId="25" applyNumberFormat="1" applyFont="1" applyBorder="1" applyAlignment="1">
      <alignment horizontal="center" vertical="center" wrapText="1"/>
    </xf>
    <xf numFmtId="1" fontId="20" fillId="0" borderId="1" xfId="26" applyNumberFormat="1" applyFont="1" applyBorder="1" applyAlignment="1">
      <alignment horizontal="center" vertical="center" wrapText="1"/>
    </xf>
    <xf numFmtId="0" fontId="20" fillId="0" borderId="1" xfId="2" applyNumberFormat="1" applyFont="1" applyBorder="1" applyAlignment="1">
      <alignment horizontal="center" vertical="center" wrapText="1"/>
    </xf>
    <xf numFmtId="0" fontId="20" fillId="0" borderId="1" xfId="7" applyNumberFormat="1" applyFont="1" applyBorder="1" applyAlignment="1">
      <alignment horizontal="center" vertical="center" wrapText="1"/>
    </xf>
    <xf numFmtId="0" fontId="20" fillId="0" borderId="1" xfId="8" applyNumberFormat="1" applyFont="1" applyBorder="1" applyAlignment="1">
      <alignment horizontal="center" vertical="center" wrapText="1"/>
    </xf>
    <xf numFmtId="167" fontId="14" fillId="0" borderId="1" xfId="1" applyNumberFormat="1" applyFont="1" applyBorder="1" applyAlignment="1">
      <alignment horizontal="center" vertical="center" wrapText="1"/>
    </xf>
    <xf numFmtId="171" fontId="20" fillId="0" borderId="1" xfId="9" applyNumberFormat="1" applyFont="1" applyBorder="1" applyAlignment="1">
      <alignment horizontal="center" vertical="center" wrapText="1"/>
    </xf>
    <xf numFmtId="168" fontId="20" fillId="0" borderId="1" xfId="9" applyNumberFormat="1" applyFont="1" applyBorder="1" applyAlignment="1">
      <alignment horizontal="center" vertical="center" wrapText="1"/>
    </xf>
    <xf numFmtId="168" fontId="20" fillId="0" borderId="1" xfId="7" applyNumberFormat="1" applyFont="1" applyBorder="1" applyAlignment="1">
      <alignment horizontal="center" vertical="center" wrapText="1"/>
    </xf>
    <xf numFmtId="168" fontId="13" fillId="6" borderId="1" xfId="0" applyNumberFormat="1" applyFont="1" applyFill="1" applyBorder="1" applyAlignment="1">
      <alignment horizontal="center" vertical="center" wrapText="1"/>
    </xf>
    <xf numFmtId="171" fontId="20" fillId="0" borderId="1" xfId="7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6" fontId="3" fillId="4" borderId="0" xfId="0" applyNumberFormat="1" applyFont="1" applyFill="1" applyAlignment="1">
      <alignment horizontal="center"/>
    </xf>
    <xf numFmtId="166" fontId="6" fillId="5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9" fillId="0" borderId="0" xfId="0" applyNumberFormat="1" applyFont="1" applyBorder="1"/>
    <xf numFmtId="165" fontId="14" fillId="0" borderId="1" xfId="1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168" fontId="0" fillId="0" borderId="0" xfId="0" applyNumberFormat="1"/>
    <xf numFmtId="166" fontId="3" fillId="4" borderId="1" xfId="0" applyNumberFormat="1" applyFont="1" applyFill="1" applyBorder="1" applyAlignment="1">
      <alignment horizontal="center"/>
    </xf>
    <xf numFmtId="168" fontId="3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5" xfId="0" applyFont="1" applyBorder="1" applyAlignment="1"/>
    <xf numFmtId="165" fontId="22" fillId="0" borderId="1" xfId="4" applyNumberFormat="1" applyFont="1" applyBorder="1" applyAlignment="1">
      <alignment horizontal="center" vertical="center"/>
    </xf>
    <xf numFmtId="170" fontId="25" fillId="0" borderId="8" xfId="5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wrapText="1"/>
    </xf>
    <xf numFmtId="0" fontId="2" fillId="0" borderId="0" xfId="0" applyFont="1"/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5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4" fillId="0" borderId="0" xfId="3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</cellXfs>
  <cellStyles count="28">
    <cellStyle name="Comma" xfId="1" builtinId="3"/>
    <cellStyle name="Comma 2" xfId="10"/>
    <cellStyle name="Comma 2 33" xfId="12"/>
    <cellStyle name="Comma 2 42" xfId="13"/>
    <cellStyle name="Comma 2 83" xfId="11"/>
    <cellStyle name="Comma 3" xfId="4"/>
    <cellStyle name="Comma 3 2" xfId="5"/>
    <cellStyle name="Comma 38" xfId="15"/>
    <cellStyle name="Comma 41" xfId="18"/>
    <cellStyle name="Comma 43" xfId="20"/>
    <cellStyle name="Comma 45" xfId="23"/>
    <cellStyle name="Comma 47" xfId="25"/>
    <cellStyle name="Comma 48" xfId="16"/>
    <cellStyle name="Comma 49" xfId="21"/>
    <cellStyle name="Comma 50" xfId="24"/>
    <cellStyle name="Comma 51" xfId="26"/>
    <cellStyle name="Comma 90" xfId="14"/>
    <cellStyle name="Comma 91" xfId="17"/>
    <cellStyle name="Comma 92" xfId="19"/>
    <cellStyle name="Comma 93" xfId="22"/>
    <cellStyle name="Comma 94" xfId="27"/>
    <cellStyle name="Normal" xfId="0" builtinId="0"/>
    <cellStyle name="Normal 2" xfId="3"/>
    <cellStyle name="Percent" xfId="2" builtinId="5"/>
    <cellStyle name="Percent 2" xfId="6"/>
    <cellStyle name="Percent 2 26" xfId="8"/>
    <cellStyle name="Percent 2 27" xfId="9"/>
    <cellStyle name="Percent 2 81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tabSelected="1" view="pageLayout" topLeftCell="A40" workbookViewId="0">
      <selection activeCell="B45" activeCellId="2" sqref="B33:F33 B39:F39 B45:F45"/>
    </sheetView>
  </sheetViews>
  <sheetFormatPr defaultRowHeight="15"/>
  <cols>
    <col min="1" max="1" width="55.85546875" customWidth="1"/>
    <col min="2" max="2" width="10.28515625" customWidth="1"/>
    <col min="3" max="3" width="9.5703125" customWidth="1"/>
    <col min="4" max="4" width="10.42578125" customWidth="1"/>
    <col min="5" max="5" width="10" style="34" customWidth="1"/>
    <col min="6" max="6" width="9.5703125" style="34" customWidth="1"/>
    <col min="7" max="7" width="9.42578125" style="14" customWidth="1"/>
    <col min="8" max="8" width="9.5703125" bestFit="1" customWidth="1"/>
    <col min="9" max="9" width="9.28515625" customWidth="1"/>
    <col min="10" max="10" width="8.7109375" customWidth="1"/>
  </cols>
  <sheetData>
    <row r="1" spans="1:10" s="14" customFormat="1" ht="20.25">
      <c r="A1" s="23" t="s">
        <v>34</v>
      </c>
      <c r="B1" s="24"/>
      <c r="C1" s="24"/>
      <c r="D1" s="24"/>
      <c r="E1" s="24"/>
      <c r="F1" s="24"/>
      <c r="G1" s="24"/>
      <c r="H1" s="24"/>
      <c r="I1" s="24"/>
    </row>
    <row r="2" spans="1:10" s="14" customFormat="1" ht="21" customHeight="1">
      <c r="A2" s="177" t="s">
        <v>133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s="14" customFormat="1" ht="14.25" customHeight="1">
      <c r="A3" s="23"/>
      <c r="B3" s="24"/>
      <c r="C3" s="73" t="s">
        <v>53</v>
      </c>
      <c r="D3" s="73"/>
      <c r="E3" s="24"/>
      <c r="F3" s="24"/>
      <c r="G3" s="24"/>
      <c r="H3" s="24"/>
      <c r="I3" s="24"/>
    </row>
    <row r="4" spans="1:10" ht="3.75" customHeight="1">
      <c r="A4" s="180" t="s">
        <v>52</v>
      </c>
      <c r="B4" s="180"/>
      <c r="C4" s="180"/>
      <c r="D4" s="180"/>
      <c r="E4" s="33"/>
      <c r="F4" s="33"/>
      <c r="G4" s="25"/>
      <c r="H4" s="24"/>
      <c r="I4" s="24"/>
    </row>
    <row r="5" spans="1:10" ht="76.5" customHeight="1">
      <c r="A5" s="2"/>
      <c r="B5" s="16" t="s">
        <v>125</v>
      </c>
      <c r="C5" s="16" t="s">
        <v>126</v>
      </c>
      <c r="D5" s="16" t="s">
        <v>127</v>
      </c>
      <c r="E5" s="16" t="s">
        <v>56</v>
      </c>
      <c r="F5" s="16" t="s">
        <v>128</v>
      </c>
      <c r="G5" s="49" t="s">
        <v>129</v>
      </c>
      <c r="H5" s="49" t="s">
        <v>130</v>
      </c>
      <c r="I5" s="49" t="s">
        <v>131</v>
      </c>
      <c r="J5" s="49" t="s">
        <v>132</v>
      </c>
    </row>
    <row r="6" spans="1:10" ht="16.5">
      <c r="A6" s="37" t="s">
        <v>28</v>
      </c>
      <c r="B6" s="37">
        <v>1838.3</v>
      </c>
      <c r="C6" s="37">
        <v>2383.3000000000002</v>
      </c>
      <c r="D6" s="37">
        <v>2665.7</v>
      </c>
      <c r="E6" s="37">
        <v>2875.61733119578</v>
      </c>
      <c r="F6" s="37">
        <v>3037.2589071745374</v>
      </c>
      <c r="G6" s="37">
        <f>F6/B6*100</f>
        <v>165.22106876867417</v>
      </c>
      <c r="H6" s="37">
        <f>F6/C6*100</f>
        <v>127.43921903136564</v>
      </c>
      <c r="I6" s="37">
        <f>F6/D6*100</f>
        <v>113.93851172954712</v>
      </c>
      <c r="J6" s="37">
        <f>F6*100/E6</f>
        <v>105.62110869986797</v>
      </c>
    </row>
    <row r="7" spans="1:10" ht="16.5">
      <c r="A7" s="173" t="s">
        <v>27</v>
      </c>
      <c r="B7" s="38"/>
      <c r="C7" s="38"/>
      <c r="D7" s="38"/>
      <c r="E7" s="38"/>
      <c r="F7" s="38"/>
      <c r="G7" s="38"/>
      <c r="H7" s="38"/>
      <c r="I7" s="38"/>
      <c r="J7" s="174"/>
    </row>
    <row r="8" spans="1:10" ht="16.5" customHeight="1">
      <c r="A8" s="17" t="s">
        <v>30</v>
      </c>
      <c r="B8" s="39">
        <v>1653</v>
      </c>
      <c r="C8" s="39">
        <v>2057.6</v>
      </c>
      <c r="D8" s="39">
        <v>2428.5</v>
      </c>
      <c r="E8" s="39">
        <v>2631.3899476757501</v>
      </c>
      <c r="F8" s="18">
        <v>2744.1385784515505</v>
      </c>
      <c r="G8" s="18">
        <f t="shared" ref="G8:G24" si="0">F8/B8*100</f>
        <v>166.00959337274958</v>
      </c>
      <c r="H8" s="18">
        <f>F8/C8*100</f>
        <v>133.36598845507149</v>
      </c>
      <c r="I8" s="18">
        <f>F8/D8*100</f>
        <v>112.99726491462016</v>
      </c>
      <c r="J8" s="18">
        <f t="shared" ref="J8:J24" si="1">F8*100/E8</f>
        <v>104.28475570013441</v>
      </c>
    </row>
    <row r="9" spans="1:10" ht="16.5">
      <c r="A9" s="167" t="s">
        <v>3</v>
      </c>
      <c r="B9" s="168"/>
      <c r="C9" s="168"/>
      <c r="D9" s="168"/>
      <c r="E9" s="168"/>
      <c r="F9" s="168"/>
      <c r="G9" s="168"/>
      <c r="H9" s="168"/>
      <c r="I9" s="168"/>
      <c r="J9" s="169"/>
    </row>
    <row r="10" spans="1:10" ht="16.5">
      <c r="A10" s="52" t="s">
        <v>2</v>
      </c>
      <c r="B10" s="71">
        <v>1351.2263771534444</v>
      </c>
      <c r="C10" s="71">
        <v>1707.6</v>
      </c>
      <c r="D10" s="71">
        <v>1923.1</v>
      </c>
      <c r="E10" s="71">
        <v>2081.3885861757499</v>
      </c>
      <c r="F10" s="71">
        <v>2144.2526784515508</v>
      </c>
      <c r="G10" s="71">
        <f t="shared" si="0"/>
        <v>158.68937394256113</v>
      </c>
      <c r="H10" s="71">
        <f t="shared" ref="H10:H24" si="2">F10/C10*100</f>
        <v>125.5711336642979</v>
      </c>
      <c r="I10" s="71">
        <f t="shared" ref="I10:I24" si="3">F10/D10*100</f>
        <v>111.49980128186525</v>
      </c>
      <c r="J10" s="40">
        <f t="shared" si="1"/>
        <v>103.0202958108512</v>
      </c>
    </row>
    <row r="11" spans="1:10" ht="16.5">
      <c r="A11" s="182" t="s">
        <v>1</v>
      </c>
      <c r="B11" s="183"/>
      <c r="C11" s="183"/>
      <c r="D11" s="184"/>
      <c r="E11" s="35"/>
      <c r="F11" s="10"/>
      <c r="G11" s="10"/>
      <c r="H11" s="10"/>
      <c r="I11" s="10"/>
      <c r="J11" s="15"/>
    </row>
    <row r="12" spans="1:10" ht="18.75" customHeight="1">
      <c r="A12" s="2" t="s">
        <v>47</v>
      </c>
      <c r="B12" s="41">
        <v>1077.9000000000001</v>
      </c>
      <c r="C12" s="41">
        <v>1280.3</v>
      </c>
      <c r="D12" s="41">
        <v>1481.4</v>
      </c>
      <c r="E12" s="41">
        <v>1635.69425499575</v>
      </c>
      <c r="F12" s="3">
        <v>1713.3323852544124</v>
      </c>
      <c r="G12" s="3">
        <f t="shared" si="0"/>
        <v>158.95095883239748</v>
      </c>
      <c r="H12" s="3">
        <f t="shared" si="2"/>
        <v>133.8227278961503</v>
      </c>
      <c r="I12" s="3">
        <f t="shared" si="3"/>
        <v>115.65629710101339</v>
      </c>
      <c r="J12" s="3">
        <f t="shared" si="1"/>
        <v>104.7464940358835</v>
      </c>
    </row>
    <row r="13" spans="1:10" ht="33.75" customHeight="1">
      <c r="A13" s="2" t="s">
        <v>50</v>
      </c>
      <c r="B13" s="47">
        <v>0.6</v>
      </c>
      <c r="C13" s="41">
        <v>0.8</v>
      </c>
      <c r="D13" s="47">
        <v>6.5</v>
      </c>
      <c r="E13" s="42">
        <v>7.9962499999999999</v>
      </c>
      <c r="F13" s="4">
        <v>8.5807289999999998</v>
      </c>
      <c r="G13" s="4">
        <f t="shared" si="0"/>
        <v>1430.1215000000002</v>
      </c>
      <c r="H13" s="4">
        <f t="shared" si="2"/>
        <v>1072.5911249999999</v>
      </c>
      <c r="I13" s="4">
        <f>F13/D13*100</f>
        <v>132.01121538461538</v>
      </c>
      <c r="J13" s="4">
        <f t="shared" si="1"/>
        <v>107.309413787713</v>
      </c>
    </row>
    <row r="14" spans="1:10" ht="34.5" customHeight="1">
      <c r="A14" s="2" t="s">
        <v>49</v>
      </c>
      <c r="B14" s="47">
        <v>272.7</v>
      </c>
      <c r="C14" s="47">
        <v>426.5</v>
      </c>
      <c r="D14" s="47">
        <v>435.1</v>
      </c>
      <c r="E14" s="42">
        <v>437.69808117999997</v>
      </c>
      <c r="F14" s="4">
        <v>420.10999492000002</v>
      </c>
      <c r="G14" s="4">
        <f>F14/B14*100</f>
        <v>154.05573704437111</v>
      </c>
      <c r="H14" s="4">
        <f t="shared" si="2"/>
        <v>98.501757308323562</v>
      </c>
      <c r="I14" s="4">
        <f t="shared" si="3"/>
        <v>96.554813817513221</v>
      </c>
      <c r="J14" s="4">
        <f t="shared" si="1"/>
        <v>95.981685317745999</v>
      </c>
    </row>
    <row r="15" spans="1:10" ht="16.5">
      <c r="A15" s="2" t="s">
        <v>48</v>
      </c>
      <c r="B15" s="4" t="s">
        <v>24</v>
      </c>
      <c r="C15" s="6" t="s">
        <v>24</v>
      </c>
      <c r="D15" s="6" t="s">
        <v>24</v>
      </c>
      <c r="E15" s="6" t="s">
        <v>24</v>
      </c>
      <c r="F15" s="6">
        <v>2.229569277137998</v>
      </c>
      <c r="G15" s="6" t="s">
        <v>24</v>
      </c>
      <c r="H15" s="6" t="s">
        <v>24</v>
      </c>
      <c r="I15" s="6" t="s">
        <v>24</v>
      </c>
      <c r="J15" s="6" t="s">
        <v>24</v>
      </c>
    </row>
    <row r="16" spans="1:10" ht="16.5">
      <c r="A16" s="52" t="s">
        <v>6</v>
      </c>
      <c r="B16" s="43">
        <v>301.8</v>
      </c>
      <c r="C16" s="161">
        <v>350.1</v>
      </c>
      <c r="D16" s="161">
        <v>505.4</v>
      </c>
      <c r="E16" s="43">
        <v>550.00136150000003</v>
      </c>
      <c r="F16" s="43">
        <v>599.88589999999999</v>
      </c>
      <c r="G16" s="43">
        <f t="shared" si="0"/>
        <v>198.76935056328693</v>
      </c>
      <c r="H16" s="43">
        <f t="shared" si="2"/>
        <v>171.34701513853184</v>
      </c>
      <c r="I16" s="43">
        <f t="shared" si="3"/>
        <v>118.69527107241788</v>
      </c>
      <c r="J16" s="43">
        <f t="shared" si="1"/>
        <v>109.06989363879964</v>
      </c>
    </row>
    <row r="17" spans="1:10" ht="16.5">
      <c r="A17" s="167" t="s">
        <v>1</v>
      </c>
      <c r="B17" s="168"/>
      <c r="C17" s="168"/>
      <c r="D17" s="168"/>
      <c r="E17" s="168"/>
      <c r="F17" s="168"/>
      <c r="G17" s="168"/>
      <c r="H17" s="168"/>
      <c r="I17" s="168"/>
      <c r="J17" s="169"/>
    </row>
    <row r="18" spans="1:10" ht="21" customHeight="1">
      <c r="A18" s="2" t="s">
        <v>47</v>
      </c>
      <c r="B18" s="8">
        <v>2.5</v>
      </c>
      <c r="C18" s="8">
        <v>0.9</v>
      </c>
      <c r="D18" s="8" t="s">
        <v>24</v>
      </c>
      <c r="E18" s="8" t="s">
        <v>24</v>
      </c>
      <c r="F18" s="8">
        <v>0</v>
      </c>
      <c r="G18" s="8" t="s">
        <v>24</v>
      </c>
      <c r="H18" s="8" t="s">
        <v>24</v>
      </c>
      <c r="I18" s="8" t="s">
        <v>24</v>
      </c>
      <c r="J18" s="8" t="s">
        <v>24</v>
      </c>
    </row>
    <row r="19" spans="1:10" ht="36.75" customHeight="1">
      <c r="A19" s="2" t="s">
        <v>46</v>
      </c>
      <c r="B19" s="42">
        <v>283</v>
      </c>
      <c r="C19" s="42">
        <v>301.89999999999998</v>
      </c>
      <c r="D19" s="42">
        <v>461.9</v>
      </c>
      <c r="E19" s="42">
        <v>500.337019</v>
      </c>
      <c r="F19" s="6">
        <v>533.25992500000007</v>
      </c>
      <c r="G19" s="6">
        <f>F19/B19*100</f>
        <v>188.43106890459367</v>
      </c>
      <c r="H19" s="6">
        <f t="shared" si="2"/>
        <v>176.63462239152042</v>
      </c>
      <c r="I19" s="6">
        <f t="shared" si="3"/>
        <v>115.44921519809486</v>
      </c>
      <c r="J19" s="6">
        <f t="shared" si="1"/>
        <v>106.58014593159658</v>
      </c>
    </row>
    <row r="20" spans="1:10" ht="36" customHeight="1">
      <c r="A20" s="2" t="s">
        <v>44</v>
      </c>
      <c r="B20" s="42">
        <v>15.5</v>
      </c>
      <c r="C20" s="42">
        <v>46.3</v>
      </c>
      <c r="D20" s="42">
        <v>40.200000000000003</v>
      </c>
      <c r="E20" s="42">
        <v>46.276762499999997</v>
      </c>
      <c r="F20" s="6">
        <v>62.284734999999998</v>
      </c>
      <c r="G20" s="6">
        <f>F20/B20*100</f>
        <v>401.83699999999999</v>
      </c>
      <c r="H20" s="6">
        <f t="shared" si="2"/>
        <v>134.52426565874731</v>
      </c>
      <c r="I20" s="6">
        <f t="shared" si="3"/>
        <v>154.93715174129352</v>
      </c>
      <c r="J20" s="6">
        <f t="shared" si="1"/>
        <v>134.59181592489321</v>
      </c>
    </row>
    <row r="21" spans="1:10" ht="16.5">
      <c r="A21" s="2" t="s">
        <v>45</v>
      </c>
      <c r="B21" s="42">
        <v>0.9</v>
      </c>
      <c r="C21" s="42">
        <v>1</v>
      </c>
      <c r="D21" s="42">
        <v>3.3</v>
      </c>
      <c r="E21" s="42">
        <v>3.3875799999999998</v>
      </c>
      <c r="F21" s="6">
        <v>4.34124</v>
      </c>
      <c r="G21" s="6">
        <f t="shared" si="0"/>
        <v>482.36</v>
      </c>
      <c r="H21" s="6">
        <f t="shared" si="2"/>
        <v>434.12400000000002</v>
      </c>
      <c r="I21" s="6">
        <f t="shared" si="3"/>
        <v>131.55272727272728</v>
      </c>
      <c r="J21" s="6">
        <f t="shared" si="1"/>
        <v>128.151659886999</v>
      </c>
    </row>
    <row r="22" spans="1:10" ht="19.5" customHeight="1">
      <c r="A22" s="52" t="s">
        <v>29</v>
      </c>
      <c r="B22" s="43">
        <v>185.3</v>
      </c>
      <c r="C22" s="43">
        <v>225.6</v>
      </c>
      <c r="D22" s="43">
        <v>237.2</v>
      </c>
      <c r="E22" s="43">
        <v>244.22738352002699</v>
      </c>
      <c r="F22" s="60">
        <v>293.12032872298693</v>
      </c>
      <c r="G22" s="60">
        <f t="shared" si="0"/>
        <v>158.18690163140147</v>
      </c>
      <c r="H22" s="60">
        <f>F22/C22*100</f>
        <v>129.92922372472827</v>
      </c>
      <c r="I22" s="60">
        <f>F22/D22*100</f>
        <v>123.57518074324913</v>
      </c>
      <c r="J22" s="60">
        <f t="shared" si="1"/>
        <v>120.01943619027088</v>
      </c>
    </row>
    <row r="23" spans="1:10" ht="16.5">
      <c r="A23" s="167" t="s">
        <v>31</v>
      </c>
      <c r="B23" s="168"/>
      <c r="C23" s="168"/>
      <c r="D23" s="168"/>
      <c r="E23" s="168"/>
      <c r="F23" s="168"/>
      <c r="G23" s="168"/>
      <c r="H23" s="168"/>
      <c r="I23" s="168"/>
      <c r="J23" s="169"/>
    </row>
    <row r="24" spans="1:10" ht="18" customHeight="1" thickBot="1">
      <c r="A24" s="9" t="s">
        <v>43</v>
      </c>
      <c r="B24" s="47">
        <v>63</v>
      </c>
      <c r="C24" s="47">
        <v>69.400000000000006</v>
      </c>
      <c r="D24" s="44">
        <v>70.099999999999994</v>
      </c>
      <c r="E24" s="44">
        <v>70.826556299014001</v>
      </c>
      <c r="F24" s="6">
        <v>76.854834652374905</v>
      </c>
      <c r="G24" s="6">
        <f t="shared" si="0"/>
        <v>121.99180103551572</v>
      </c>
      <c r="H24" s="6">
        <f t="shared" si="2"/>
        <v>110.74183667489179</v>
      </c>
      <c r="I24" s="6">
        <f t="shared" si="3"/>
        <v>109.63599807756763</v>
      </c>
      <c r="J24" s="6">
        <f t="shared" si="1"/>
        <v>108.51132494415067</v>
      </c>
    </row>
    <row r="25" spans="1:10" ht="28.5" customHeight="1">
      <c r="A25" s="185" t="s">
        <v>4</v>
      </c>
      <c r="B25" s="185"/>
      <c r="C25" s="185"/>
      <c r="D25" s="185"/>
      <c r="E25" s="185"/>
      <c r="F25" s="185"/>
      <c r="G25" s="185"/>
      <c r="H25" s="185"/>
      <c r="I25" s="185"/>
      <c r="J25" s="185"/>
    </row>
    <row r="27" spans="1:10" ht="16.5">
      <c r="A27" s="181" t="s">
        <v>58</v>
      </c>
      <c r="B27" s="181"/>
      <c r="C27" s="181"/>
      <c r="D27" s="181"/>
    </row>
    <row r="28" spans="1:10" ht="86.25" customHeight="1">
      <c r="A28" s="2"/>
      <c r="B28" s="16" t="s">
        <v>125</v>
      </c>
      <c r="C28" s="16" t="s">
        <v>126</v>
      </c>
      <c r="D28" s="16" t="s">
        <v>127</v>
      </c>
      <c r="E28" s="16" t="s">
        <v>56</v>
      </c>
      <c r="F28" s="16" t="s">
        <v>128</v>
      </c>
      <c r="G28" s="49" t="s">
        <v>129</v>
      </c>
      <c r="H28" s="49" t="s">
        <v>130</v>
      </c>
      <c r="I28" s="49" t="s">
        <v>131</v>
      </c>
      <c r="J28" s="49" t="s">
        <v>132</v>
      </c>
    </row>
    <row r="29" spans="1:10" ht="16.5">
      <c r="A29" s="37" t="s">
        <v>28</v>
      </c>
      <c r="B29" s="171">
        <v>4464.8</v>
      </c>
      <c r="C29" s="37">
        <v>4829.46220825203</v>
      </c>
      <c r="D29" s="37">
        <v>5607.9</v>
      </c>
      <c r="E29" s="171">
        <v>5942.0947456208996</v>
      </c>
      <c r="F29" s="171">
        <v>6296.664124667338</v>
      </c>
      <c r="G29" s="171">
        <f>F29/B29*100</f>
        <v>141.02902984830985</v>
      </c>
      <c r="H29" s="171">
        <f>F29*100/C29</f>
        <v>130.38023392973906</v>
      </c>
      <c r="I29" s="171">
        <f>F29/D29*100</f>
        <v>112.28203292974801</v>
      </c>
      <c r="J29" s="171">
        <f>F29/E29*100</f>
        <v>105.96707717102194</v>
      </c>
    </row>
    <row r="30" spans="1:10" s="67" customFormat="1" ht="16.5">
      <c r="A30" s="173" t="s">
        <v>27</v>
      </c>
      <c r="B30" s="38"/>
      <c r="C30" s="38"/>
      <c r="D30" s="38"/>
      <c r="E30" s="38"/>
      <c r="F30" s="38"/>
      <c r="G30" s="38"/>
      <c r="H30" s="38"/>
      <c r="I30" s="38"/>
      <c r="J30" s="174"/>
    </row>
    <row r="31" spans="1:10" ht="16.5">
      <c r="A31" s="17" t="s">
        <v>0</v>
      </c>
      <c r="B31" s="171">
        <v>4014.8</v>
      </c>
      <c r="C31" s="162">
        <v>4352.2313402270102</v>
      </c>
      <c r="D31" s="162">
        <v>5108.8999999999996</v>
      </c>
      <c r="E31" s="171">
        <v>5437.43015182822</v>
      </c>
      <c r="F31" s="171">
        <v>5688.984531162514</v>
      </c>
      <c r="G31" s="171">
        <f>F31/B31*100</f>
        <v>141.70032208733969</v>
      </c>
      <c r="H31" s="171">
        <f>F31*100/C31</f>
        <v>130.7142035070631</v>
      </c>
      <c r="I31" s="171">
        <f t="shared" ref="I31:I37" si="4">F31/D31*100</f>
        <v>111.35439196622589</v>
      </c>
      <c r="J31" s="171">
        <f>F31/E31*100</f>
        <v>104.62634686442298</v>
      </c>
    </row>
    <row r="32" spans="1:10" s="54" customFormat="1" ht="16.5">
      <c r="A32" s="55" t="s">
        <v>54</v>
      </c>
      <c r="B32" s="56"/>
      <c r="C32" s="56"/>
      <c r="D32" s="56"/>
      <c r="E32" s="56"/>
      <c r="F32" s="56"/>
      <c r="G32" s="56"/>
      <c r="H32" s="56"/>
      <c r="I32" s="56"/>
      <c r="J32" s="57"/>
    </row>
    <row r="33" spans="1:10" ht="16.5">
      <c r="A33" s="52" t="s">
        <v>2</v>
      </c>
      <c r="B33" s="163">
        <v>3281.7</v>
      </c>
      <c r="C33" s="163">
        <v>3611.7630395399256</v>
      </c>
      <c r="D33" s="163">
        <v>4045.6</v>
      </c>
      <c r="E33" s="163">
        <v>4300.9228131085501</v>
      </c>
      <c r="F33" s="163">
        <v>4445.3368406409118</v>
      </c>
      <c r="G33" s="163">
        <f>F33*100/B33</f>
        <v>135.45835514035142</v>
      </c>
      <c r="H33" s="163">
        <f t="shared" ref="H33:H39" si="5">F33*100/C33</f>
        <v>123.07941556451524</v>
      </c>
      <c r="I33" s="163">
        <f t="shared" si="4"/>
        <v>109.88078012262488</v>
      </c>
      <c r="J33" s="163">
        <f t="shared" ref="J33:J39" si="6">F33/E33*100</f>
        <v>103.35774515860201</v>
      </c>
    </row>
    <row r="34" spans="1:10" s="54" customFormat="1" ht="16.5">
      <c r="A34" s="55" t="s">
        <v>54</v>
      </c>
      <c r="B34" s="56"/>
      <c r="C34" s="56"/>
      <c r="D34" s="56"/>
      <c r="E34" s="56"/>
      <c r="F34" s="56"/>
      <c r="G34" s="56"/>
      <c r="H34" s="56"/>
      <c r="I34" s="56"/>
      <c r="J34" s="62"/>
    </row>
    <row r="35" spans="1:10" ht="17.25" customHeight="1">
      <c r="A35" s="50" t="s">
        <v>47</v>
      </c>
      <c r="B35" s="59">
        <v>2617.9</v>
      </c>
      <c r="C35" s="59">
        <v>2708.0443866358264</v>
      </c>
      <c r="D35" s="59">
        <v>3116.5</v>
      </c>
      <c r="E35" s="59">
        <v>3379.9525870887901</v>
      </c>
      <c r="F35" s="58">
        <v>3551.9785746214702</v>
      </c>
      <c r="G35" s="58">
        <f>F35/B35*100</f>
        <v>135.68045282942322</v>
      </c>
      <c r="H35" s="63">
        <f t="shared" si="5"/>
        <v>131.16397176318273</v>
      </c>
      <c r="I35" s="66">
        <f t="shared" si="4"/>
        <v>113.97332182324629</v>
      </c>
      <c r="J35" s="63">
        <f t="shared" si="6"/>
        <v>105.08959765263597</v>
      </c>
    </row>
    <row r="36" spans="1:10" ht="32.25" customHeight="1">
      <c r="A36" s="50" t="s">
        <v>50</v>
      </c>
      <c r="B36" s="42">
        <v>1.5</v>
      </c>
      <c r="C36" s="42">
        <v>1.6</v>
      </c>
      <c r="D36" s="42">
        <v>13.7</v>
      </c>
      <c r="E36" s="42">
        <v>16.5232260197545</v>
      </c>
      <c r="F36" s="7">
        <v>17.789055891864997</v>
      </c>
      <c r="G36" s="7">
        <f>F36/B36*100</f>
        <v>1185.9370594576665</v>
      </c>
      <c r="H36" s="66">
        <f>F36*100/C36</f>
        <v>1111.8159932415624</v>
      </c>
      <c r="I36" s="66">
        <f>F36/D36*100</f>
        <v>129.84712329828466</v>
      </c>
      <c r="J36" s="63">
        <f t="shared" si="6"/>
        <v>107.660912406555</v>
      </c>
    </row>
    <row r="37" spans="1:10" ht="30.75" customHeight="1">
      <c r="A37" s="50" t="s">
        <v>51</v>
      </c>
      <c r="B37" s="42">
        <v>662.4</v>
      </c>
      <c r="C37" s="42">
        <v>920.1</v>
      </c>
      <c r="D37" s="42">
        <v>915.4</v>
      </c>
      <c r="E37" s="42">
        <v>904.447</v>
      </c>
      <c r="F37" s="7">
        <v>870.947</v>
      </c>
      <c r="G37" s="7">
        <f t="shared" ref="G37:G39" si="7">F37/B37*100</f>
        <v>131.48354468599035</v>
      </c>
      <c r="H37" s="66">
        <f t="shared" si="5"/>
        <v>94.65786327573089</v>
      </c>
      <c r="I37" s="63">
        <f t="shared" si="4"/>
        <v>95.143871531570895</v>
      </c>
      <c r="J37" s="63">
        <f t="shared" si="6"/>
        <v>96.296079261692498</v>
      </c>
    </row>
    <row r="38" spans="1:10" ht="16.5">
      <c r="A38" s="50" t="s">
        <v>48</v>
      </c>
      <c r="B38" s="41" t="s">
        <v>24</v>
      </c>
      <c r="C38" s="41" t="s">
        <v>24</v>
      </c>
      <c r="D38" s="41" t="s">
        <v>24</v>
      </c>
      <c r="E38" s="41" t="s">
        <v>24</v>
      </c>
      <c r="F38" s="7">
        <v>4.6222101275769099</v>
      </c>
      <c r="G38" s="7" t="s">
        <v>24</v>
      </c>
      <c r="H38" s="41" t="s">
        <v>24</v>
      </c>
      <c r="I38" s="41" t="s">
        <v>24</v>
      </c>
      <c r="J38" s="41" t="s">
        <v>24</v>
      </c>
    </row>
    <row r="39" spans="1:10" ht="16.5">
      <c r="A39" s="52" t="s">
        <v>6</v>
      </c>
      <c r="B39" s="87">
        <v>733.3</v>
      </c>
      <c r="C39" s="87">
        <v>740.5</v>
      </c>
      <c r="D39" s="87">
        <v>1063.3</v>
      </c>
      <c r="E39" s="87">
        <v>1136.5073387196801</v>
      </c>
      <c r="F39" s="51">
        <v>1243.6476905216023</v>
      </c>
      <c r="G39" s="51">
        <f t="shared" si="7"/>
        <v>169.5960303452342</v>
      </c>
      <c r="H39" s="51">
        <f t="shared" si="5"/>
        <v>167.94702100224205</v>
      </c>
      <c r="I39" s="51">
        <f>F39/D39*100</f>
        <v>116.96112955154729</v>
      </c>
      <c r="J39" s="51">
        <f t="shared" si="6"/>
        <v>109.42715881822814</v>
      </c>
    </row>
    <row r="40" spans="1:10" ht="16.5">
      <c r="A40" s="178" t="s">
        <v>3</v>
      </c>
      <c r="B40" s="178"/>
      <c r="C40" s="178"/>
      <c r="D40" s="178"/>
      <c r="E40" s="178"/>
      <c r="F40" s="178"/>
      <c r="G40" s="178"/>
      <c r="H40" s="178"/>
      <c r="I40" s="179"/>
      <c r="J40" s="64"/>
    </row>
    <row r="41" spans="1:10" ht="18" customHeight="1">
      <c r="A41" s="50" t="s">
        <v>47</v>
      </c>
      <c r="B41" s="6">
        <v>6</v>
      </c>
      <c r="C41" s="6">
        <v>2</v>
      </c>
      <c r="D41" s="6" t="s">
        <v>24</v>
      </c>
      <c r="E41" s="6" t="s">
        <v>24</v>
      </c>
      <c r="F41" s="8">
        <v>0</v>
      </c>
      <c r="G41" s="8" t="s">
        <v>24</v>
      </c>
      <c r="H41" s="8" t="s">
        <v>24</v>
      </c>
      <c r="I41" s="8" t="s">
        <v>24</v>
      </c>
      <c r="J41" s="65" t="s">
        <v>24</v>
      </c>
    </row>
    <row r="42" spans="1:10" ht="32.25" customHeight="1">
      <c r="A42" s="50" t="s">
        <v>46</v>
      </c>
      <c r="B42" s="6">
        <v>687.2</v>
      </c>
      <c r="C42" s="6">
        <v>638</v>
      </c>
      <c r="D42" s="6">
        <v>971.7</v>
      </c>
      <c r="E42" s="6">
        <v>1033.8823387196801</v>
      </c>
      <c r="F42" s="7">
        <v>1105.5226905216023</v>
      </c>
      <c r="G42" s="7">
        <f>F42/B42*100</f>
        <v>160.87349978486645</v>
      </c>
      <c r="H42" s="8">
        <f>F42/C42*100</f>
        <v>173.27941857705363</v>
      </c>
      <c r="I42" s="7">
        <f>F42/D42*100</f>
        <v>113.77201713714132</v>
      </c>
      <c r="J42" s="12">
        <f>F42/E42*100</f>
        <v>106.92925578849126</v>
      </c>
    </row>
    <row r="43" spans="1:10" ht="33" customHeight="1">
      <c r="A43" s="74" t="s">
        <v>44</v>
      </c>
      <c r="B43" s="42">
        <v>37.6</v>
      </c>
      <c r="C43" s="42">
        <v>97.9</v>
      </c>
      <c r="D43" s="42">
        <v>84.6</v>
      </c>
      <c r="E43" s="42">
        <v>95.625</v>
      </c>
      <c r="F43" s="7">
        <v>129.125</v>
      </c>
      <c r="G43" s="7">
        <f>F43/B43*100</f>
        <v>343.41755319148939</v>
      </c>
      <c r="H43" s="8">
        <f t="shared" ref="H43:H45" si="8">F43/C43*100</f>
        <v>131.89479060265577</v>
      </c>
      <c r="I43" s="7">
        <f t="shared" ref="I43:I45" si="9">F43/D43*100</f>
        <v>152.63002364066193</v>
      </c>
      <c r="J43" s="12">
        <f t="shared" ref="J43:J48" si="10">F43/E43*100</f>
        <v>135.03267973856211</v>
      </c>
    </row>
    <row r="44" spans="1:10" ht="16.5">
      <c r="A44" s="50" t="s">
        <v>45</v>
      </c>
      <c r="B44" s="42">
        <v>2.2999999999999998</v>
      </c>
      <c r="C44" s="42">
        <v>2</v>
      </c>
      <c r="D44" s="42">
        <v>7</v>
      </c>
      <c r="E44" s="42">
        <v>7</v>
      </c>
      <c r="F44" s="7">
        <v>9</v>
      </c>
      <c r="G44" s="7">
        <f t="shared" ref="G44:G45" si="11">F44/B44*100</f>
        <v>391.304347826087</v>
      </c>
      <c r="H44" s="8">
        <f>F44/C44*100</f>
        <v>450</v>
      </c>
      <c r="I44" s="7">
        <f t="shared" si="9"/>
        <v>128.57142857142858</v>
      </c>
      <c r="J44" s="12">
        <f t="shared" si="10"/>
        <v>128.57142857142858</v>
      </c>
    </row>
    <row r="45" spans="1:10" ht="21.75" customHeight="1">
      <c r="A45" s="52" t="s">
        <v>26</v>
      </c>
      <c r="B45" s="43">
        <v>450</v>
      </c>
      <c r="C45" s="43">
        <v>477.2</v>
      </c>
      <c r="D45" s="43">
        <v>498.9</v>
      </c>
      <c r="E45" s="43">
        <v>504.66459379267502</v>
      </c>
      <c r="F45" s="43">
        <v>607.67959350482397</v>
      </c>
      <c r="G45" s="43">
        <f t="shared" si="11"/>
        <v>135.03990966773867</v>
      </c>
      <c r="H45" s="43">
        <f t="shared" si="8"/>
        <v>127.34274801023136</v>
      </c>
      <c r="I45" s="43">
        <f t="shared" si="9"/>
        <v>121.80388725292121</v>
      </c>
      <c r="J45" s="43">
        <f t="shared" si="10"/>
        <v>120.41256727323916</v>
      </c>
    </row>
    <row r="46" spans="1:10" ht="16.5">
      <c r="A46" s="178" t="s">
        <v>55</v>
      </c>
      <c r="B46" s="178"/>
      <c r="C46" s="178"/>
      <c r="D46" s="178"/>
      <c r="E46" s="178"/>
      <c r="F46" s="178"/>
      <c r="G46" s="178"/>
      <c r="H46" s="178"/>
      <c r="I46" s="179"/>
      <c r="J46" s="64"/>
    </row>
    <row r="47" spans="1:10" ht="23.25" customHeight="1">
      <c r="A47" s="50" t="s">
        <v>43</v>
      </c>
      <c r="B47" s="42">
        <v>152.96839181207901</v>
      </c>
      <c r="C47" s="42">
        <v>146.80000000000001</v>
      </c>
      <c r="D47" s="42">
        <v>147.5</v>
      </c>
      <c r="E47" s="42">
        <v>146.354003180175</v>
      </c>
      <c r="F47" s="7">
        <v>159.33086212035599</v>
      </c>
      <c r="G47" s="7">
        <f>F47*100/B47</f>
        <v>104.15933660078825</v>
      </c>
      <c r="H47" s="7">
        <f>F47/B47*100</f>
        <v>104.15933660078824</v>
      </c>
      <c r="I47" s="7">
        <f>F47/D47*100</f>
        <v>108.02092347142779</v>
      </c>
      <c r="J47" s="7">
        <f t="shared" si="10"/>
        <v>108.86676049728909</v>
      </c>
    </row>
    <row r="48" spans="1:10" ht="32.25" customHeight="1">
      <c r="A48" s="52" t="s">
        <v>25</v>
      </c>
      <c r="B48" s="61">
        <v>411.74</v>
      </c>
      <c r="C48" s="61">
        <v>472.78</v>
      </c>
      <c r="D48" s="61">
        <v>475.34</v>
      </c>
      <c r="E48" s="61">
        <v>483.94</v>
      </c>
      <c r="F48" s="61">
        <v>482.36</v>
      </c>
      <c r="G48" s="61">
        <f>F48*100/B48</f>
        <v>117.1516005246029</v>
      </c>
      <c r="H48" s="61">
        <f>F48/B48*100</f>
        <v>117.1516005246029</v>
      </c>
      <c r="I48" s="61">
        <f>F48/D48*100</f>
        <v>101.47683763201078</v>
      </c>
      <c r="J48" s="61">
        <f t="shared" si="10"/>
        <v>99.673513245443658</v>
      </c>
    </row>
    <row r="49" spans="1:1">
      <c r="A49" s="1"/>
    </row>
    <row r="50" spans="1:1">
      <c r="A50" s="1"/>
    </row>
  </sheetData>
  <mergeCells count="7">
    <mergeCell ref="A2:J2"/>
    <mergeCell ref="A40:I40"/>
    <mergeCell ref="A46:I46"/>
    <mergeCell ref="A4:D4"/>
    <mergeCell ref="A27:D27"/>
    <mergeCell ref="A11:D11"/>
    <mergeCell ref="A25:J25"/>
  </mergeCells>
  <pageMargins left="0.27083333333333331" right="6.25E-2" top="8.3333333333333329E-2" bottom="7.2916666666666671E-2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view="pageLayout" workbookViewId="0">
      <selection activeCell="E24" sqref="E24:E25"/>
    </sheetView>
  </sheetViews>
  <sheetFormatPr defaultRowHeight="15"/>
  <cols>
    <col min="1" max="1" width="79.85546875" customWidth="1"/>
    <col min="2" max="2" width="9.7109375" customWidth="1"/>
    <col min="3" max="3" width="10.7109375" customWidth="1"/>
    <col min="4" max="5" width="10.7109375" style="34" customWidth="1"/>
    <col min="6" max="6" width="7.28515625" customWidth="1"/>
    <col min="7" max="8" width="7" customWidth="1"/>
  </cols>
  <sheetData>
    <row r="1" spans="1:8" ht="16.5" customHeight="1">
      <c r="A1" s="31" t="s">
        <v>35</v>
      </c>
      <c r="B1" s="31"/>
      <c r="C1" s="31"/>
      <c r="D1" s="31"/>
      <c r="E1" s="31"/>
      <c r="F1" s="32"/>
    </row>
    <row r="2" spans="1:8" ht="51.75" customHeight="1">
      <c r="A2" s="186" t="s">
        <v>141</v>
      </c>
      <c r="B2" s="186"/>
      <c r="C2" s="186"/>
      <c r="D2" s="186"/>
      <c r="E2" s="186"/>
      <c r="F2" s="186"/>
      <c r="G2" s="186"/>
      <c r="H2" s="186"/>
    </row>
    <row r="3" spans="1:8" ht="134.25" customHeight="1">
      <c r="A3" s="2"/>
      <c r="B3" s="16" t="s">
        <v>126</v>
      </c>
      <c r="C3" s="16" t="s">
        <v>127</v>
      </c>
      <c r="D3" s="16" t="s">
        <v>56</v>
      </c>
      <c r="E3" s="16" t="s">
        <v>128</v>
      </c>
      <c r="F3" s="48" t="s">
        <v>134</v>
      </c>
      <c r="G3" s="48" t="s">
        <v>135</v>
      </c>
      <c r="H3" s="48" t="s">
        <v>136</v>
      </c>
    </row>
    <row r="4" spans="1:8" ht="20.25" customHeight="1">
      <c r="A4" s="27" t="s">
        <v>5</v>
      </c>
      <c r="B4" s="26">
        <v>2056.5</v>
      </c>
      <c r="C4" s="26">
        <v>2428</v>
      </c>
      <c r="D4" s="26">
        <v>2631.3899476757501</v>
      </c>
      <c r="E4" s="26">
        <v>2744.1385784515505</v>
      </c>
      <c r="F4" s="26"/>
      <c r="G4" s="26"/>
      <c r="H4" s="26"/>
    </row>
    <row r="5" spans="1:8" ht="16.5">
      <c r="A5" s="28" t="s">
        <v>32</v>
      </c>
      <c r="B5" s="20">
        <v>100</v>
      </c>
      <c r="C5" s="20">
        <v>100</v>
      </c>
      <c r="D5" s="20">
        <v>100</v>
      </c>
      <c r="E5" s="20">
        <v>100</v>
      </c>
      <c r="F5" s="20"/>
      <c r="G5" s="20"/>
      <c r="H5" s="20"/>
    </row>
    <row r="6" spans="1:8" ht="16.5">
      <c r="A6" s="5" t="s">
        <v>1</v>
      </c>
      <c r="B6" s="7"/>
      <c r="C6" s="7"/>
      <c r="D6" s="7"/>
      <c r="E6" s="7"/>
      <c r="F6" s="7"/>
      <c r="G6" s="7"/>
      <c r="H6" s="7"/>
    </row>
    <row r="7" spans="1:8" ht="16.5">
      <c r="A7" s="5" t="s">
        <v>6</v>
      </c>
      <c r="B7" s="42">
        <v>16.600000000000001</v>
      </c>
      <c r="C7" s="47">
        <v>20.8</v>
      </c>
      <c r="D7" s="42">
        <v>20.901552884087099</v>
      </c>
      <c r="E7" s="42">
        <v>21.860627036499768</v>
      </c>
      <c r="F7" s="7">
        <f>E7-B7</f>
        <v>5.2606270364997663</v>
      </c>
      <c r="G7" s="7">
        <f>E7-C7</f>
        <v>1.060627036499767</v>
      </c>
      <c r="H7" s="7">
        <f>E7-D7</f>
        <v>0.95907415241266847</v>
      </c>
    </row>
    <row r="8" spans="1:8" ht="16.5">
      <c r="A8" s="5" t="s">
        <v>2</v>
      </c>
      <c r="B8" s="42">
        <v>83.4</v>
      </c>
      <c r="C8" s="47">
        <v>79.2</v>
      </c>
      <c r="D8" s="42">
        <v>79.098447115912904</v>
      </c>
      <c r="E8" s="42">
        <v>78.13937296350025</v>
      </c>
      <c r="F8" s="68">
        <f>E8-B8</f>
        <v>-5.2606270364997556</v>
      </c>
      <c r="G8" s="68">
        <f>E8-C8</f>
        <v>-1.0606270364997528</v>
      </c>
      <c r="H8" s="68">
        <f>E8-D8</f>
        <v>-0.95907415241265426</v>
      </c>
    </row>
    <row r="9" spans="1:8" ht="16.5">
      <c r="A9" s="28" t="s">
        <v>33</v>
      </c>
      <c r="B9" s="20">
        <v>100</v>
      </c>
      <c r="C9" s="20">
        <v>100</v>
      </c>
      <c r="D9" s="20">
        <v>100</v>
      </c>
      <c r="E9" s="20">
        <v>100</v>
      </c>
      <c r="F9" s="20"/>
      <c r="G9" s="20"/>
      <c r="H9" s="20"/>
    </row>
    <row r="10" spans="1:8" ht="16.5">
      <c r="A10" s="5" t="s">
        <v>1</v>
      </c>
      <c r="B10" s="7"/>
      <c r="C10" s="7"/>
      <c r="D10" s="7"/>
      <c r="E10" s="7"/>
      <c r="F10" s="7"/>
      <c r="G10" s="7"/>
      <c r="H10" s="7"/>
    </row>
    <row r="11" spans="1:8" ht="16.5">
      <c r="A11" s="5" t="s">
        <v>7</v>
      </c>
      <c r="B11" s="44">
        <v>62.2</v>
      </c>
      <c r="C11" s="44">
        <v>61</v>
      </c>
      <c r="D11" s="44">
        <v>62.160846074544096</v>
      </c>
      <c r="E11" s="44">
        <v>62.436073699353898</v>
      </c>
      <c r="F11" s="7">
        <f>E11-B11</f>
        <v>0.23607369935389499</v>
      </c>
      <c r="G11" s="68">
        <f>E11-C11</f>
        <v>1.4360736993538978</v>
      </c>
      <c r="H11" s="7">
        <f>E11-D11</f>
        <v>0.27522762480980134</v>
      </c>
    </row>
    <row r="12" spans="1:8" ht="16.5">
      <c r="A12" s="5" t="s">
        <v>8</v>
      </c>
      <c r="B12" s="7">
        <v>0.05</v>
      </c>
      <c r="C12" s="7">
        <v>0</v>
      </c>
      <c r="D12" s="7" t="s">
        <v>24</v>
      </c>
      <c r="E12" s="7" t="s">
        <v>24</v>
      </c>
      <c r="F12" s="7"/>
      <c r="G12" s="68"/>
      <c r="H12" s="7"/>
    </row>
    <row r="13" spans="1:8" ht="16.5">
      <c r="A13" s="5" t="s">
        <v>9</v>
      </c>
      <c r="B13" s="44">
        <v>14.7</v>
      </c>
      <c r="C13" s="164">
        <v>19.3</v>
      </c>
      <c r="D13" s="44">
        <v>19.3180516422129</v>
      </c>
      <c r="E13" s="44">
        <v>19.745382330718421</v>
      </c>
      <c r="F13" s="7">
        <f t="shared" ref="F13:F16" si="0">E13-B13</f>
        <v>5.0453823307184216</v>
      </c>
      <c r="G13" s="68">
        <f t="shared" ref="G13:G14" si="1">E13-C13</f>
        <v>0.44538233071842015</v>
      </c>
      <c r="H13" s="68">
        <f t="shared" ref="H13" si="2">E13-D13</f>
        <v>0.42733068850552058</v>
      </c>
    </row>
    <row r="14" spans="1:8" ht="16.5">
      <c r="A14" s="5" t="s">
        <v>10</v>
      </c>
      <c r="B14" s="44">
        <v>23</v>
      </c>
      <c r="C14" s="164">
        <v>19.600000000000001</v>
      </c>
      <c r="D14" s="44">
        <v>18.392364997346199</v>
      </c>
      <c r="E14" s="44">
        <v>17.579095083171911</v>
      </c>
      <c r="F14" s="68">
        <f t="shared" si="0"/>
        <v>-5.4209049168280892</v>
      </c>
      <c r="G14" s="68">
        <f t="shared" si="1"/>
        <v>-2.0209049168280906</v>
      </c>
      <c r="H14" s="68">
        <f>E14-D14</f>
        <v>-0.81326991417428829</v>
      </c>
    </row>
    <row r="15" spans="1:8" ht="16.5">
      <c r="A15" s="5" t="s">
        <v>11</v>
      </c>
      <c r="B15" s="6" t="s">
        <v>24</v>
      </c>
      <c r="C15" s="6" t="s">
        <v>24</v>
      </c>
      <c r="D15" s="6" t="s">
        <v>24</v>
      </c>
      <c r="E15" s="6">
        <v>8.1248421440730911E-2</v>
      </c>
      <c r="F15" s="7"/>
      <c r="G15" s="68"/>
      <c r="H15" s="7"/>
    </row>
    <row r="16" spans="1:8" ht="16.5">
      <c r="A16" s="5" t="s">
        <v>12</v>
      </c>
      <c r="B16" s="45">
        <v>0.05</v>
      </c>
      <c r="C16" s="164">
        <v>0.14000000000000001</v>
      </c>
      <c r="D16" s="45">
        <v>0.128737285896838</v>
      </c>
      <c r="E16" s="45">
        <v>0.1582004653150445</v>
      </c>
      <c r="F16" s="7">
        <f t="shared" si="0"/>
        <v>0.1082004653150445</v>
      </c>
      <c r="G16" s="68">
        <f>E16-C16</f>
        <v>1.820046531504449E-2</v>
      </c>
      <c r="H16" s="21">
        <f>E16-D16</f>
        <v>2.9463179418206503E-2</v>
      </c>
    </row>
    <row r="17" spans="1:8" ht="19.5" customHeight="1">
      <c r="A17" s="17" t="s">
        <v>13</v>
      </c>
      <c r="B17" s="19">
        <v>100</v>
      </c>
      <c r="C17" s="19">
        <v>100</v>
      </c>
      <c r="D17" s="19">
        <v>100</v>
      </c>
      <c r="E17" s="20">
        <v>100</v>
      </c>
      <c r="F17" s="20"/>
      <c r="G17" s="20"/>
      <c r="H17" s="20"/>
    </row>
    <row r="18" spans="1:8" ht="16.5">
      <c r="A18" s="5" t="s">
        <v>1</v>
      </c>
      <c r="B18" s="7"/>
      <c r="C18" s="4"/>
      <c r="D18" s="7"/>
      <c r="E18" s="7"/>
      <c r="F18" s="7"/>
      <c r="G18" s="7"/>
      <c r="H18" s="7"/>
    </row>
    <row r="19" spans="1:8" ht="16.5">
      <c r="A19" s="5" t="s">
        <v>14</v>
      </c>
      <c r="B19" s="42">
        <v>1.1000000000000001</v>
      </c>
      <c r="C19" s="42">
        <v>2.2999999999999998</v>
      </c>
      <c r="D19" s="42">
        <v>3.02455647329269</v>
      </c>
      <c r="E19" s="42">
        <v>0.87868525809524378</v>
      </c>
      <c r="F19" s="68">
        <f>E19-B19</f>
        <v>-0.22131474190475631</v>
      </c>
      <c r="G19" s="68">
        <f>E19-C19</f>
        <v>-1.421314741904756</v>
      </c>
      <c r="H19" s="68">
        <f>E19-D19</f>
        <v>-2.1458712151974462</v>
      </c>
    </row>
    <row r="20" spans="1:8" ht="16.5">
      <c r="A20" s="5" t="s">
        <v>15</v>
      </c>
      <c r="B20" s="42">
        <v>7.3</v>
      </c>
      <c r="C20" s="42">
        <v>8.4</v>
      </c>
      <c r="D20" s="42">
        <v>8.1359959662801309</v>
      </c>
      <c r="E20" s="42">
        <v>9.0081315240901603</v>
      </c>
      <c r="F20" s="7">
        <f t="shared" ref="F20:F21" si="3">E20-B20</f>
        <v>1.7081315240901604</v>
      </c>
      <c r="G20" s="7">
        <f t="shared" ref="G20:G21" si="4">E20-C20</f>
        <v>0.60813152409015991</v>
      </c>
      <c r="H20" s="68">
        <f t="shared" ref="H20:H21" si="5">E20-D20</f>
        <v>0.87213555781002938</v>
      </c>
    </row>
    <row r="21" spans="1:8" ht="16.5">
      <c r="A21" s="5" t="s">
        <v>16</v>
      </c>
      <c r="B21" s="42">
        <v>91.6</v>
      </c>
      <c r="C21" s="42">
        <v>89.4</v>
      </c>
      <c r="D21" s="42">
        <v>88.839447560427203</v>
      </c>
      <c r="E21" s="42">
        <v>90.113183217814623</v>
      </c>
      <c r="F21" s="68">
        <f t="shared" si="3"/>
        <v>-1.4868167821853717</v>
      </c>
      <c r="G21" s="68">
        <f t="shared" si="4"/>
        <v>0.71318321781461691</v>
      </c>
      <c r="H21" s="68">
        <f t="shared" si="5"/>
        <v>1.2737356573874195</v>
      </c>
    </row>
    <row r="22" spans="1:8" ht="16.5">
      <c r="A22" s="28" t="s">
        <v>17</v>
      </c>
      <c r="B22" s="19">
        <v>100</v>
      </c>
      <c r="C22" s="19">
        <v>100</v>
      </c>
      <c r="D22" s="19">
        <v>100</v>
      </c>
      <c r="E22" s="20">
        <v>100</v>
      </c>
      <c r="F22" s="20"/>
      <c r="G22" s="20"/>
      <c r="H22" s="20"/>
    </row>
    <row r="23" spans="1:8" ht="16.5">
      <c r="A23" s="5" t="s">
        <v>1</v>
      </c>
      <c r="B23" s="7"/>
      <c r="C23" s="4"/>
      <c r="D23" s="7"/>
      <c r="E23" s="7"/>
      <c r="F23" s="7"/>
      <c r="G23" s="7"/>
      <c r="H23" s="7"/>
    </row>
    <row r="24" spans="1:8" ht="16.5">
      <c r="A24" s="5" t="s">
        <v>18</v>
      </c>
      <c r="B24" s="42">
        <v>10.9</v>
      </c>
      <c r="C24" s="47">
        <v>11.5</v>
      </c>
      <c r="D24" s="42">
        <v>12.480910826342599</v>
      </c>
      <c r="E24" s="42">
        <v>12.70909753312872</v>
      </c>
      <c r="F24" s="7">
        <f>E24-B24</f>
        <v>1.8090975331287193</v>
      </c>
      <c r="G24" s="7">
        <f>E24-C24</f>
        <v>1.2090975331287197</v>
      </c>
      <c r="H24" s="68">
        <f>E24-D24</f>
        <v>0.2281867067861203</v>
      </c>
    </row>
    <row r="25" spans="1:8" ht="16.5">
      <c r="A25" s="5" t="s">
        <v>19</v>
      </c>
      <c r="B25" s="42">
        <v>89.1</v>
      </c>
      <c r="C25" s="47">
        <v>88.5</v>
      </c>
      <c r="D25" s="42">
        <v>87.519089173657406</v>
      </c>
      <c r="E25" s="42">
        <v>87.290902466871287</v>
      </c>
      <c r="F25" s="68">
        <f>E25-B25</f>
        <v>-1.8090975331287069</v>
      </c>
      <c r="G25" s="68">
        <f>E25-C25</f>
        <v>-1.2090975331287126</v>
      </c>
      <c r="H25" s="72">
        <f>E25-D25</f>
        <v>-0.22818670678611852</v>
      </c>
    </row>
  </sheetData>
  <mergeCells count="1">
    <mergeCell ref="A2:H2"/>
  </mergeCells>
  <pageMargins left="1.0416666666666666E-2" right="1.0416666666666666E-2" top="0.11458333333333333" bottom="0.36458333333333331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"/>
  <sheetViews>
    <sheetView view="pageLayout" topLeftCell="A7" workbookViewId="0">
      <selection activeCell="H11" sqref="H11"/>
    </sheetView>
  </sheetViews>
  <sheetFormatPr defaultRowHeight="15"/>
  <cols>
    <col min="1" max="1" width="67.28515625" customWidth="1"/>
    <col min="2" max="3" width="6.42578125" customWidth="1"/>
    <col min="4" max="4" width="6.7109375" style="34" customWidth="1"/>
    <col min="5" max="5" width="6.85546875" style="34" customWidth="1"/>
    <col min="6" max="6" width="11" customWidth="1"/>
    <col min="7" max="7" width="11.42578125" customWidth="1"/>
    <col min="8" max="8" width="9.5703125" customWidth="1"/>
    <col min="9" max="10" width="9.140625" customWidth="1"/>
  </cols>
  <sheetData>
    <row r="1" spans="1:10" ht="17.25" customHeight="1">
      <c r="A1" s="187" t="s">
        <v>76</v>
      </c>
      <c r="B1" s="187"/>
      <c r="C1" s="187"/>
      <c r="D1" s="36"/>
      <c r="E1" s="36"/>
      <c r="F1" s="11"/>
      <c r="G1" s="11"/>
      <c r="H1" s="11"/>
      <c r="I1" s="11"/>
      <c r="J1" s="11"/>
    </row>
    <row r="2" spans="1:10" s="29" customFormat="1" ht="17.25" customHeight="1">
      <c r="A2" s="22" t="s">
        <v>75</v>
      </c>
      <c r="B2" s="22"/>
      <c r="C2" s="22"/>
      <c r="D2" s="22"/>
      <c r="E2" s="22"/>
      <c r="F2" s="22"/>
      <c r="G2" s="22"/>
      <c r="H2" s="11"/>
      <c r="I2" s="11"/>
      <c r="J2" s="11"/>
    </row>
    <row r="3" spans="1:10" s="29" customFormat="1" ht="17.25" customHeight="1">
      <c r="A3" s="188" t="s">
        <v>140</v>
      </c>
      <c r="B3" s="188"/>
      <c r="C3" s="188"/>
      <c r="D3" s="188"/>
      <c r="E3" s="188"/>
      <c r="F3" s="188"/>
      <c r="G3" s="188"/>
      <c r="H3" s="11"/>
      <c r="I3" s="11"/>
      <c r="J3" s="11"/>
    </row>
    <row r="4" spans="1:10" ht="20.25" customHeight="1">
      <c r="A4" s="22" t="s">
        <v>36</v>
      </c>
      <c r="B4" s="22"/>
      <c r="C4" s="22"/>
      <c r="D4" s="22"/>
      <c r="E4" s="22"/>
      <c r="F4" s="11"/>
      <c r="G4" s="11"/>
      <c r="H4" s="11"/>
      <c r="I4" s="11"/>
      <c r="J4" s="11"/>
    </row>
    <row r="5" spans="1:10" ht="173.25" customHeight="1">
      <c r="A5" s="2"/>
      <c r="B5" s="16" t="s">
        <v>126</v>
      </c>
      <c r="C5" s="16" t="s">
        <v>127</v>
      </c>
      <c r="D5" s="16" t="s">
        <v>56</v>
      </c>
      <c r="E5" s="16" t="s">
        <v>128</v>
      </c>
      <c r="F5" s="16" t="s">
        <v>137</v>
      </c>
      <c r="G5" s="16" t="s">
        <v>138</v>
      </c>
      <c r="H5" s="16" t="s">
        <v>139</v>
      </c>
    </row>
    <row r="6" spans="1:10" ht="42.75" customHeight="1">
      <c r="A6" s="30" t="s">
        <v>20</v>
      </c>
      <c r="B6" s="30">
        <v>4.5999999999999996</v>
      </c>
      <c r="C6" s="172">
        <v>5</v>
      </c>
      <c r="D6" s="90">
        <v>4.9089643859344596</v>
      </c>
      <c r="E6" s="90">
        <v>5.0567477555445599</v>
      </c>
      <c r="F6" s="89">
        <f>E6-B6</f>
        <v>0.45674775554456026</v>
      </c>
      <c r="G6" s="89">
        <f>E6-C6</f>
        <v>5.6747755544559908E-2</v>
      </c>
      <c r="H6" s="89">
        <f>E6-D6</f>
        <v>0.1477833696101003</v>
      </c>
    </row>
    <row r="7" spans="1:10" ht="34.5" customHeight="1">
      <c r="A7" s="13" t="s">
        <v>57</v>
      </c>
      <c r="B7" s="47">
        <v>1.5</v>
      </c>
      <c r="C7" s="47">
        <v>1.7</v>
      </c>
      <c r="D7" s="88">
        <v>1.7750152714838801</v>
      </c>
      <c r="E7" s="88">
        <v>2.0183340364706055</v>
      </c>
      <c r="F7" s="91">
        <f t="shared" ref="F7:F9" si="0">E7-B7</f>
        <v>0.5183340364706055</v>
      </c>
      <c r="G7" s="92">
        <f t="shared" ref="G7:G9" si="1">E7-C7</f>
        <v>0.31833403647060554</v>
      </c>
      <c r="H7" s="92">
        <f t="shared" ref="H7" si="2">E7-D7</f>
        <v>0.24331876498672544</v>
      </c>
    </row>
    <row r="8" spans="1:10" ht="34.5" customHeight="1">
      <c r="A8" s="13" t="s">
        <v>21</v>
      </c>
      <c r="B8" s="47">
        <v>3.9</v>
      </c>
      <c r="C8" s="6" t="s">
        <v>24</v>
      </c>
      <c r="D8" s="6" t="s">
        <v>24</v>
      </c>
      <c r="E8" s="6">
        <v>0</v>
      </c>
      <c r="F8" s="7" t="s">
        <v>24</v>
      </c>
      <c r="G8" s="7" t="s">
        <v>24</v>
      </c>
      <c r="H8" s="7" t="s">
        <v>24</v>
      </c>
    </row>
    <row r="9" spans="1:10" ht="35.25" customHeight="1">
      <c r="A9" s="13" t="s">
        <v>22</v>
      </c>
      <c r="B9" s="47">
        <v>13.9</v>
      </c>
      <c r="C9" s="47">
        <v>13.6</v>
      </c>
      <c r="D9" s="88">
        <v>13.1541891733832</v>
      </c>
      <c r="E9" s="88">
        <v>13.1028704561999</v>
      </c>
      <c r="F9" s="92">
        <f t="shared" si="0"/>
        <v>-0.79712954380010004</v>
      </c>
      <c r="G9" s="92">
        <f t="shared" si="1"/>
        <v>-0.49712954380009933</v>
      </c>
      <c r="H9" s="92">
        <f>E9-D9</f>
        <v>-5.1318717183299611E-2</v>
      </c>
    </row>
    <row r="10" spans="1:10" s="70" customFormat="1" ht="35.25" customHeight="1">
      <c r="A10" s="13" t="s">
        <v>23</v>
      </c>
      <c r="B10" s="47">
        <v>6.9</v>
      </c>
      <c r="C10" s="47">
        <v>6.9</v>
      </c>
      <c r="D10" s="88">
        <v>6.8749550032397702</v>
      </c>
      <c r="E10" s="88">
        <v>6.8749550032397702</v>
      </c>
      <c r="F10" s="92">
        <f t="shared" ref="F10" si="3">E10-B10</f>
        <v>-2.5044996760230198E-2</v>
      </c>
      <c r="G10" s="92">
        <f t="shared" ref="G10" si="4">E10-C10</f>
        <v>-2.5044996760230198E-2</v>
      </c>
      <c r="H10" s="92">
        <f>E10-D10</f>
        <v>0</v>
      </c>
    </row>
    <row r="11" spans="1:10" s="70" customFormat="1" ht="35.25" customHeight="1">
      <c r="A11" s="13" t="s">
        <v>72</v>
      </c>
      <c r="B11" s="6" t="s">
        <v>24</v>
      </c>
      <c r="C11" s="6" t="s">
        <v>24</v>
      </c>
      <c r="D11" s="6" t="s">
        <v>24</v>
      </c>
      <c r="E11" s="6">
        <v>1</v>
      </c>
      <c r="F11" s="6" t="s">
        <v>24</v>
      </c>
      <c r="G11" s="6" t="s">
        <v>24</v>
      </c>
      <c r="H11" s="6" t="s">
        <v>24</v>
      </c>
    </row>
    <row r="12" spans="1:10" ht="33" customHeight="1">
      <c r="A12" s="13" t="s">
        <v>73</v>
      </c>
      <c r="B12" s="6" t="s">
        <v>24</v>
      </c>
      <c r="C12" s="6" t="s">
        <v>24</v>
      </c>
      <c r="D12" s="6" t="s">
        <v>24</v>
      </c>
      <c r="E12" s="6">
        <v>0</v>
      </c>
      <c r="F12" s="6" t="s">
        <v>24</v>
      </c>
      <c r="G12" s="6" t="s">
        <v>24</v>
      </c>
      <c r="H12" s="6" t="s">
        <v>24</v>
      </c>
    </row>
  </sheetData>
  <mergeCells count="2">
    <mergeCell ref="A1:C1"/>
    <mergeCell ref="A3:G3"/>
  </mergeCells>
  <pageMargins left="0.7" right="5.2083333333333336E-2" top="0.2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2"/>
  <sheetViews>
    <sheetView view="pageLayout" topLeftCell="A6" workbookViewId="0">
      <selection activeCell="E8" sqref="E8:E10"/>
    </sheetView>
  </sheetViews>
  <sheetFormatPr defaultRowHeight="15"/>
  <cols>
    <col min="1" max="1" width="37.42578125" customWidth="1"/>
    <col min="2" max="2" width="11.28515625" customWidth="1"/>
    <col min="3" max="3" width="11.140625" customWidth="1"/>
    <col min="4" max="4" width="10.5703125" style="70" customWidth="1"/>
    <col min="5" max="5" width="10.5703125" customWidth="1"/>
    <col min="6" max="6" width="10.140625" customWidth="1"/>
    <col min="7" max="7" width="13.5703125" customWidth="1"/>
    <col min="8" max="8" width="13.28515625" customWidth="1"/>
    <col min="9" max="9" width="14" customWidth="1"/>
  </cols>
  <sheetData>
    <row r="1" spans="1:9" hidden="1"/>
    <row r="2" spans="1:9" hidden="1"/>
    <row r="3" spans="1:9" ht="48.75" customHeight="1">
      <c r="A3" s="189" t="s">
        <v>37</v>
      </c>
      <c r="B3" s="189"/>
      <c r="C3" s="189"/>
      <c r="D3" s="189"/>
      <c r="E3" s="189"/>
      <c r="F3" s="189"/>
      <c r="G3" s="189"/>
      <c r="H3" s="189"/>
      <c r="I3" s="189"/>
    </row>
    <row r="4" spans="1:9" ht="31.5" customHeight="1">
      <c r="A4" s="189" t="s">
        <v>142</v>
      </c>
      <c r="B4" s="189"/>
      <c r="C4" s="189"/>
      <c r="D4" s="189"/>
      <c r="E4" s="189"/>
      <c r="F4" s="189"/>
      <c r="G4" s="189"/>
      <c r="H4" s="189"/>
      <c r="I4" s="189"/>
    </row>
    <row r="5" spans="1:9" ht="16.5">
      <c r="A5" s="46"/>
      <c r="B5" s="46"/>
      <c r="C5" s="46"/>
      <c r="D5" s="46"/>
      <c r="E5" s="46"/>
      <c r="F5" s="46" t="s">
        <v>38</v>
      </c>
      <c r="G5" s="46"/>
      <c r="H5" s="46"/>
      <c r="I5" s="46"/>
    </row>
    <row r="6" spans="1:9" ht="4.5" customHeight="1">
      <c r="A6" s="34"/>
      <c r="B6" s="34"/>
      <c r="C6" s="34"/>
      <c r="E6" s="34"/>
      <c r="F6" s="34"/>
      <c r="G6" s="34"/>
      <c r="H6" s="34"/>
      <c r="I6" s="34"/>
    </row>
    <row r="7" spans="1:9" ht="181.5" customHeight="1">
      <c r="A7" s="16"/>
      <c r="B7" s="16" t="s">
        <v>143</v>
      </c>
      <c r="C7" s="16" t="s">
        <v>144</v>
      </c>
      <c r="D7" s="16" t="s">
        <v>123</v>
      </c>
      <c r="E7" s="16" t="s">
        <v>124</v>
      </c>
      <c r="F7" s="16" t="s">
        <v>145</v>
      </c>
      <c r="G7" s="16" t="s">
        <v>146</v>
      </c>
      <c r="H7" s="16" t="s">
        <v>147</v>
      </c>
      <c r="I7" s="16" t="s">
        <v>148</v>
      </c>
    </row>
    <row r="8" spans="1:9" ht="38.25" customHeight="1">
      <c r="A8" s="69" t="s">
        <v>39</v>
      </c>
      <c r="B8" s="47">
        <v>33.4</v>
      </c>
      <c r="C8" s="42">
        <v>37.799999999999997</v>
      </c>
      <c r="D8" s="42">
        <v>5.6915419897732296</v>
      </c>
      <c r="E8" s="42">
        <v>6.1088880799999998</v>
      </c>
      <c r="F8" s="42">
        <v>47.982016072999997</v>
      </c>
      <c r="G8" s="42">
        <f>E8/B8*100</f>
        <v>18.290084071856288</v>
      </c>
      <c r="H8" s="42">
        <f>F8/C8*100</f>
        <v>126.93655045767196</v>
      </c>
      <c r="I8" s="42">
        <f>E8/D8*100</f>
        <v>107.3327420051837</v>
      </c>
    </row>
    <row r="9" spans="1:9" ht="36.75" customHeight="1">
      <c r="A9" s="69" t="s">
        <v>40</v>
      </c>
      <c r="B9" s="42">
        <v>46.9</v>
      </c>
      <c r="C9" s="53">
        <v>58.1</v>
      </c>
      <c r="D9" s="42">
        <v>6.1964158953079798</v>
      </c>
      <c r="E9" s="42">
        <v>11.408634040000001</v>
      </c>
      <c r="F9" s="42">
        <v>81.482922933526027</v>
      </c>
      <c r="G9" s="42">
        <f>E9/B9*100</f>
        <v>24.325445714285717</v>
      </c>
      <c r="H9" s="42">
        <f t="shared" ref="H9" si="0">F9/C9*100</f>
        <v>140.24599472207578</v>
      </c>
      <c r="I9" s="42">
        <f t="shared" ref="I9" si="1">E9/D9*100</f>
        <v>184.11666086904839</v>
      </c>
    </row>
    <row r="10" spans="1:9" ht="42" customHeight="1">
      <c r="A10" s="69" t="s">
        <v>41</v>
      </c>
      <c r="B10" s="47">
        <v>157.19999999999999</v>
      </c>
      <c r="C10" s="42">
        <v>221.1</v>
      </c>
      <c r="D10" s="42">
        <v>16.656071591</v>
      </c>
      <c r="E10" s="42">
        <v>31.826350610000002</v>
      </c>
      <c r="F10" s="42">
        <v>135.416539884</v>
      </c>
      <c r="G10" s="42">
        <f t="shared" ref="G10" si="2">E10/B10*100</f>
        <v>20.245770108142498</v>
      </c>
      <c r="H10" s="42">
        <f>F10/C10*100</f>
        <v>61.246738979647219</v>
      </c>
      <c r="I10" s="42">
        <f>E10/D10*100</f>
        <v>191.07957381257393</v>
      </c>
    </row>
    <row r="11" spans="1:9">
      <c r="A11" s="34"/>
      <c r="B11" s="34"/>
      <c r="C11" s="34"/>
      <c r="E11" s="34"/>
      <c r="F11" s="34"/>
      <c r="G11" s="34"/>
      <c r="H11" s="34"/>
      <c r="I11" s="34"/>
    </row>
    <row r="12" spans="1:9" ht="39.75" customHeight="1">
      <c r="A12" s="190" t="s">
        <v>42</v>
      </c>
      <c r="B12" s="190"/>
      <c r="C12" s="190"/>
      <c r="D12" s="190"/>
      <c r="E12" s="190"/>
      <c r="F12" s="190"/>
      <c r="G12" s="190"/>
      <c r="H12" s="190"/>
      <c r="I12" s="190"/>
    </row>
  </sheetData>
  <mergeCells count="3">
    <mergeCell ref="A3:I3"/>
    <mergeCell ref="A4:I4"/>
    <mergeCell ref="A12:I12"/>
  </mergeCells>
  <pageMargins left="0.46875" right="0.17708333333333334" top="0.63541666666666663" bottom="0.75" header="0.3" footer="0.3"/>
  <pageSetup paperSize="9" orientation="landscape" verticalDpi="0" r:id="rId1"/>
  <headerFooter>
    <oddHeader>&amp;C&amp;"GHEA Grapalat,Bold"ՏԵՂԵԿԱՆՔ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4:F16"/>
  <sheetViews>
    <sheetView view="pageLayout" topLeftCell="A4" workbookViewId="0">
      <selection activeCell="E16" sqref="E16"/>
    </sheetView>
  </sheetViews>
  <sheetFormatPr defaultRowHeight="15"/>
  <cols>
    <col min="1" max="1" width="60" customWidth="1"/>
    <col min="2" max="2" width="11" customWidth="1"/>
    <col min="3" max="3" width="11.5703125" customWidth="1"/>
    <col min="4" max="4" width="11.7109375" customWidth="1"/>
    <col min="5" max="5" width="16.42578125" customWidth="1"/>
    <col min="6" max="6" width="18.140625" customWidth="1"/>
  </cols>
  <sheetData>
    <row r="4" spans="1:6" ht="16.5">
      <c r="A4" s="192" t="s">
        <v>69</v>
      </c>
      <c r="B4" s="192"/>
      <c r="C4" s="192"/>
      <c r="D4" s="192"/>
      <c r="E4" s="192"/>
      <c r="F4" s="192"/>
    </row>
    <row r="5" spans="1:6" ht="30" customHeight="1">
      <c r="A5" s="191" t="s">
        <v>74</v>
      </c>
      <c r="B5" s="191"/>
      <c r="C5" s="191"/>
      <c r="D5" s="191"/>
      <c r="E5" s="191"/>
      <c r="F5" s="191"/>
    </row>
    <row r="8" spans="1:6" ht="105.75" customHeight="1">
      <c r="A8" s="75"/>
      <c r="B8" s="76" t="s">
        <v>126</v>
      </c>
      <c r="C8" s="76" t="s">
        <v>127</v>
      </c>
      <c r="D8" s="76" t="s">
        <v>56</v>
      </c>
      <c r="E8" s="76" t="s">
        <v>128</v>
      </c>
      <c r="F8" s="77" t="s">
        <v>70</v>
      </c>
    </row>
    <row r="9" spans="1:6" ht="21.75" customHeight="1">
      <c r="A9" s="78" t="s">
        <v>59</v>
      </c>
      <c r="B9" s="82"/>
      <c r="C9" s="82"/>
      <c r="D9" s="79"/>
      <c r="E9" s="79"/>
      <c r="F9" s="81"/>
    </row>
    <row r="10" spans="1:6" ht="38.25" customHeight="1">
      <c r="A10" s="84" t="s">
        <v>68</v>
      </c>
      <c r="B10" s="86">
        <v>9.5</v>
      </c>
      <c r="C10" s="86">
        <v>9.2866130955742907</v>
      </c>
      <c r="D10" s="86">
        <v>9.2252685835534294</v>
      </c>
      <c r="E10" s="86">
        <v>9</v>
      </c>
      <c r="F10" s="85" t="s">
        <v>60</v>
      </c>
    </row>
    <row r="11" spans="1:6" ht="44.25" customHeight="1">
      <c r="A11" s="84" t="s">
        <v>67</v>
      </c>
      <c r="B11" s="7" t="s">
        <v>24</v>
      </c>
      <c r="C11" s="7" t="s">
        <v>24</v>
      </c>
      <c r="D11" s="86">
        <v>6.1692064844979599</v>
      </c>
      <c r="E11" s="86">
        <v>5.5</v>
      </c>
      <c r="F11" s="85" t="s">
        <v>61</v>
      </c>
    </row>
    <row r="12" spans="1:6" ht="17.25">
      <c r="A12" s="80" t="s">
        <v>62</v>
      </c>
      <c r="B12" s="81"/>
      <c r="C12" s="81"/>
      <c r="D12" s="83"/>
      <c r="E12" s="83"/>
      <c r="F12" s="81"/>
    </row>
    <row r="13" spans="1:6" ht="38.25" customHeight="1">
      <c r="A13" s="84" t="s">
        <v>63</v>
      </c>
      <c r="B13" s="86">
        <v>89.1</v>
      </c>
      <c r="C13" s="86">
        <v>88.5</v>
      </c>
      <c r="D13" s="86">
        <v>79.099999999999994</v>
      </c>
      <c r="E13" s="86">
        <v>87.3</v>
      </c>
      <c r="F13" s="85" t="s">
        <v>64</v>
      </c>
    </row>
    <row r="14" spans="1:6" ht="17.25">
      <c r="A14" s="80" t="s">
        <v>65</v>
      </c>
      <c r="B14" s="81"/>
      <c r="C14" s="81"/>
      <c r="D14" s="83"/>
      <c r="E14" s="83"/>
      <c r="F14" s="81"/>
    </row>
    <row r="15" spans="1:6" ht="24.75" customHeight="1">
      <c r="A15" s="84" t="s">
        <v>71</v>
      </c>
      <c r="B15" s="86">
        <v>17</v>
      </c>
      <c r="C15" s="86">
        <v>20.8</v>
      </c>
      <c r="D15" s="86">
        <v>20.901552884087099</v>
      </c>
      <c r="E15" s="159">
        <v>21.9</v>
      </c>
      <c r="F15" s="85" t="s">
        <v>66</v>
      </c>
    </row>
    <row r="16" spans="1:6">
      <c r="B16" s="170"/>
      <c r="C16" s="170"/>
      <c r="D16" s="170"/>
      <c r="E16" s="170"/>
    </row>
  </sheetData>
  <mergeCells count="2">
    <mergeCell ref="A5:F5"/>
    <mergeCell ref="A4:F4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activeCell="E14" sqref="E14"/>
    </sheetView>
  </sheetViews>
  <sheetFormatPr defaultRowHeight="15"/>
  <cols>
    <col min="1" max="1" width="72.7109375" customWidth="1"/>
    <col min="2" max="2" width="17.28515625" customWidth="1"/>
    <col min="3" max="3" width="17" customWidth="1"/>
    <col min="4" max="4" width="17.85546875" customWidth="1"/>
    <col min="5" max="5" width="17.28515625" customWidth="1"/>
  </cols>
  <sheetData>
    <row r="1" spans="1:5" ht="17.25">
      <c r="A1" s="187" t="s">
        <v>69</v>
      </c>
      <c r="B1" s="187"/>
      <c r="C1" s="187"/>
      <c r="D1" s="187"/>
      <c r="E1" s="187"/>
    </row>
    <row r="2" spans="1:5" ht="17.25">
      <c r="A2" s="193" t="s">
        <v>149</v>
      </c>
      <c r="B2" s="193"/>
      <c r="C2" s="193"/>
      <c r="D2" s="193"/>
      <c r="E2" s="193"/>
    </row>
    <row r="3" spans="1:5">
      <c r="A3" s="70"/>
      <c r="B3" s="70"/>
      <c r="C3" s="93" t="s">
        <v>77</v>
      </c>
      <c r="D3" s="70"/>
      <c r="E3" s="70"/>
    </row>
    <row r="4" spans="1:5" ht="53.25" customHeight="1">
      <c r="A4" s="94"/>
      <c r="B4" s="81" t="s">
        <v>150</v>
      </c>
      <c r="C4" s="81" t="s">
        <v>151</v>
      </c>
      <c r="D4" s="81" t="s">
        <v>152</v>
      </c>
      <c r="E4" s="81" t="s">
        <v>153</v>
      </c>
    </row>
    <row r="5" spans="1:5" ht="21.75" customHeight="1">
      <c r="A5" s="95" t="s">
        <v>78</v>
      </c>
      <c r="B5" s="96">
        <v>189.2</v>
      </c>
      <c r="C5" s="96">
        <v>210.03</v>
      </c>
      <c r="D5" s="96">
        <v>63.98</v>
      </c>
      <c r="E5" s="96">
        <v>100</v>
      </c>
    </row>
    <row r="6" spans="1:5" ht="18" customHeight="1">
      <c r="A6" s="97" t="s">
        <v>79</v>
      </c>
      <c r="B6" s="98"/>
      <c r="C6" s="98"/>
      <c r="D6" s="98"/>
      <c r="E6" s="99"/>
    </row>
    <row r="7" spans="1:5" ht="19.5" customHeight="1">
      <c r="A7" s="100" t="s">
        <v>80</v>
      </c>
      <c r="B7" s="101">
        <v>1.56</v>
      </c>
      <c r="C7" s="101">
        <v>131.9</v>
      </c>
      <c r="D7" s="101">
        <v>37.64</v>
      </c>
      <c r="E7" s="96">
        <v>37.635300592900002</v>
      </c>
    </row>
    <row r="8" spans="1:5" ht="16.5" customHeight="1">
      <c r="A8" s="97" t="s">
        <v>79</v>
      </c>
      <c r="B8" s="98"/>
      <c r="C8" s="98"/>
      <c r="D8" s="98"/>
      <c r="E8" s="102"/>
    </row>
    <row r="9" spans="1:5" ht="34.5">
      <c r="A9" s="103" t="s">
        <v>81</v>
      </c>
      <c r="B9" s="98">
        <v>0.84</v>
      </c>
      <c r="C9" s="99">
        <v>131.9</v>
      </c>
      <c r="D9" s="102">
        <v>37.64</v>
      </c>
      <c r="E9" s="104"/>
    </row>
    <row r="10" spans="1:5" ht="17.25">
      <c r="A10" s="105" t="s">
        <v>82</v>
      </c>
      <c r="B10" s="98"/>
      <c r="C10" s="98"/>
      <c r="D10" s="98"/>
      <c r="E10" s="98"/>
    </row>
    <row r="11" spans="1:5" ht="17.25">
      <c r="A11" s="106" t="s">
        <v>83</v>
      </c>
      <c r="B11" s="98">
        <v>101.1</v>
      </c>
      <c r="C11" s="99">
        <v>220.11</v>
      </c>
      <c r="D11" s="102">
        <v>166.12</v>
      </c>
      <c r="E11" s="104"/>
    </row>
    <row r="12" spans="1:5" ht="17.25">
      <c r="A12" s="106" t="s">
        <v>84</v>
      </c>
      <c r="B12" s="107">
        <v>-100.3</v>
      </c>
      <c r="C12" s="99">
        <v>-88.2</v>
      </c>
      <c r="D12" s="99">
        <v>-128.47999999999999</v>
      </c>
      <c r="E12" s="104"/>
    </row>
    <row r="13" spans="1:5" ht="17.25">
      <c r="A13" s="108" t="s">
        <v>85</v>
      </c>
      <c r="B13" s="107">
        <v>-0.82</v>
      </c>
      <c r="C13" s="96"/>
      <c r="D13" s="102"/>
      <c r="E13" s="99"/>
    </row>
    <row r="14" spans="1:5" ht="17.25">
      <c r="A14" s="100" t="s">
        <v>86</v>
      </c>
      <c r="B14" s="101">
        <v>189.22</v>
      </c>
      <c r="C14" s="101">
        <v>78.13</v>
      </c>
      <c r="D14" s="101">
        <v>26.34</v>
      </c>
      <c r="E14" s="96">
        <v>26.342814203764142</v>
      </c>
    </row>
    <row r="15" spans="1:5" ht="17.25">
      <c r="A15" s="97" t="s">
        <v>79</v>
      </c>
      <c r="B15" s="101"/>
      <c r="C15" s="98"/>
      <c r="D15" s="98"/>
      <c r="E15" s="99"/>
    </row>
    <row r="16" spans="1:5" ht="17.25">
      <c r="A16" s="103" t="s">
        <v>87</v>
      </c>
      <c r="B16" s="99">
        <v>53.55</v>
      </c>
      <c r="C16" s="99">
        <v>78.13</v>
      </c>
      <c r="D16" s="99">
        <v>26.34</v>
      </c>
      <c r="E16" s="104"/>
    </row>
    <row r="17" spans="1:5" ht="17.25">
      <c r="A17" s="105" t="s">
        <v>82</v>
      </c>
      <c r="B17" s="101"/>
      <c r="C17" s="98"/>
      <c r="D17" s="98"/>
      <c r="E17" s="99"/>
    </row>
    <row r="18" spans="1:5" ht="17.25">
      <c r="A18" s="106" t="s">
        <v>88</v>
      </c>
      <c r="B18" s="99">
        <v>73.11</v>
      </c>
      <c r="C18" s="99">
        <v>105.67</v>
      </c>
      <c r="D18" s="99">
        <v>65.17</v>
      </c>
      <c r="E18" s="104"/>
    </row>
    <row r="19" spans="1:5" ht="17.25">
      <c r="A19" s="97" t="s">
        <v>79</v>
      </c>
      <c r="B19" s="99"/>
      <c r="C19" s="98"/>
      <c r="D19" s="98"/>
      <c r="E19" s="99"/>
    </row>
    <row r="20" spans="1:5" ht="17.25">
      <c r="A20" s="109" t="s">
        <v>89</v>
      </c>
      <c r="B20" s="99">
        <v>61.63</v>
      </c>
      <c r="C20" s="99">
        <v>105.52</v>
      </c>
      <c r="D20" s="99">
        <v>65.17</v>
      </c>
      <c r="E20" s="104"/>
    </row>
    <row r="21" spans="1:5" ht="17.25">
      <c r="A21" s="109" t="s">
        <v>90</v>
      </c>
      <c r="B21" s="107">
        <v>11.48</v>
      </c>
      <c r="C21" s="98">
        <v>0.15</v>
      </c>
      <c r="D21" s="99">
        <v>0</v>
      </c>
      <c r="E21" s="99"/>
    </row>
    <row r="22" spans="1:5" ht="17.25">
      <c r="A22" s="106" t="s">
        <v>91</v>
      </c>
      <c r="B22" s="99">
        <v>-19.559999999999999</v>
      </c>
      <c r="C22" s="99">
        <v>-27.55</v>
      </c>
      <c r="D22" s="99">
        <v>-38.83</v>
      </c>
      <c r="E22" s="104"/>
    </row>
    <row r="23" spans="1:5" ht="34.5">
      <c r="A23" s="103" t="s">
        <v>92</v>
      </c>
      <c r="B23" s="99">
        <v>135.66999999999999</v>
      </c>
      <c r="C23" s="102">
        <v>0</v>
      </c>
      <c r="D23" s="102">
        <v>0</v>
      </c>
      <c r="E23" s="104"/>
    </row>
    <row r="24" spans="1:5" ht="16.5" customHeight="1">
      <c r="A24" s="105" t="s">
        <v>82</v>
      </c>
      <c r="B24" s="101"/>
      <c r="C24" s="98"/>
      <c r="D24" s="98"/>
      <c r="E24" s="98"/>
    </row>
    <row r="25" spans="1:5" ht="17.25">
      <c r="A25" s="106" t="s">
        <v>83</v>
      </c>
      <c r="B25" s="99">
        <v>229.88</v>
      </c>
      <c r="C25" s="110">
        <v>0</v>
      </c>
      <c r="D25" s="110">
        <v>0</v>
      </c>
      <c r="E25" s="104"/>
    </row>
    <row r="26" spans="1:5" ht="17.25">
      <c r="A26" s="111" t="s">
        <v>84</v>
      </c>
      <c r="B26" s="107">
        <v>-94.2</v>
      </c>
      <c r="C26" s="110">
        <v>0</v>
      </c>
      <c r="D26" s="110">
        <v>0</v>
      </c>
      <c r="E26" s="104"/>
    </row>
    <row r="27" spans="1:5">
      <c r="A27" s="112" t="s">
        <v>93</v>
      </c>
      <c r="B27" s="70"/>
      <c r="C27" s="70"/>
      <c r="D27" s="70"/>
      <c r="E27" s="70"/>
    </row>
    <row r="28" spans="1:5" ht="33" customHeight="1">
      <c r="A28" s="194" t="s">
        <v>94</v>
      </c>
      <c r="B28" s="194"/>
      <c r="C28" s="194"/>
      <c r="D28" s="194"/>
      <c r="E28" s="194"/>
    </row>
  </sheetData>
  <mergeCells count="3">
    <mergeCell ref="A1:E1"/>
    <mergeCell ref="A2:E2"/>
    <mergeCell ref="A28:E28"/>
  </mergeCells>
  <pageMargins left="0.2" right="0.23" top="0.31" bottom="0.27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F16" sqref="F16"/>
    </sheetView>
  </sheetViews>
  <sheetFormatPr defaultRowHeight="15"/>
  <cols>
    <col min="1" max="1" width="61" customWidth="1"/>
    <col min="2" max="2" width="13.28515625" customWidth="1"/>
    <col min="3" max="3" width="14" customWidth="1"/>
    <col min="4" max="4" width="13" customWidth="1"/>
    <col min="5" max="6" width="13.28515625" customWidth="1"/>
  </cols>
  <sheetData>
    <row r="1" spans="1:6" ht="16.5">
      <c r="A1" s="189" t="s">
        <v>69</v>
      </c>
      <c r="B1" s="189"/>
      <c r="C1" s="189"/>
      <c r="D1" s="189"/>
      <c r="E1" s="189"/>
      <c r="F1" s="189"/>
    </row>
    <row r="2" spans="1:6" ht="36.75" customHeight="1">
      <c r="A2" s="193" t="s">
        <v>155</v>
      </c>
      <c r="B2" s="193"/>
      <c r="C2" s="193"/>
      <c r="D2" s="193"/>
      <c r="E2" s="193"/>
      <c r="F2" s="193"/>
    </row>
    <row r="3" spans="1:6">
      <c r="A3" s="70"/>
      <c r="B3" s="70"/>
      <c r="C3" s="70"/>
      <c r="D3" s="93" t="s">
        <v>77</v>
      </c>
      <c r="E3" s="70"/>
      <c r="F3" s="70"/>
    </row>
    <row r="4" spans="1:6">
      <c r="A4" s="70"/>
      <c r="B4" s="70"/>
      <c r="C4" s="70"/>
      <c r="D4" s="70"/>
      <c r="E4" s="70"/>
      <c r="F4" s="70"/>
    </row>
    <row r="5" spans="1:6" ht="69">
      <c r="A5" s="94"/>
      <c r="B5" s="81" t="s">
        <v>150</v>
      </c>
      <c r="C5" s="81" t="s">
        <v>151</v>
      </c>
      <c r="D5" s="81" t="s">
        <v>152</v>
      </c>
      <c r="E5" s="81" t="s">
        <v>153</v>
      </c>
      <c r="F5" s="81" t="s">
        <v>154</v>
      </c>
    </row>
    <row r="6" spans="1:6" ht="17.25">
      <c r="A6" s="113" t="s">
        <v>95</v>
      </c>
      <c r="B6" s="114">
        <v>68.36</v>
      </c>
      <c r="C6" s="114">
        <v>90.31</v>
      </c>
      <c r="D6" s="114">
        <v>111.78583699993401</v>
      </c>
      <c r="E6" s="114">
        <v>100</v>
      </c>
      <c r="F6" s="114">
        <v>21.2166999615342</v>
      </c>
    </row>
    <row r="7" spans="1:6" ht="17.25">
      <c r="A7" s="122" t="s">
        <v>79</v>
      </c>
      <c r="B7" s="98"/>
      <c r="C7" s="98"/>
      <c r="D7" s="115"/>
      <c r="E7" s="115"/>
      <c r="F7" s="115"/>
    </row>
    <row r="8" spans="1:6" ht="17.25">
      <c r="A8" s="116" t="s">
        <v>96</v>
      </c>
      <c r="B8" s="117">
        <v>31.35</v>
      </c>
      <c r="C8" s="118">
        <v>41.28</v>
      </c>
      <c r="D8" s="119">
        <v>57.716440106749992</v>
      </c>
      <c r="E8" s="119">
        <v>51.631263544400532</v>
      </c>
      <c r="F8" s="119">
        <v>19.727562746499999</v>
      </c>
    </row>
    <row r="9" spans="1:6" ht="17.25">
      <c r="A9" s="122" t="s">
        <v>79</v>
      </c>
      <c r="B9" s="98"/>
      <c r="C9" s="98"/>
      <c r="D9" s="115"/>
      <c r="E9" s="115"/>
      <c r="F9" s="115"/>
    </row>
    <row r="10" spans="1:6" s="70" customFormat="1" ht="34.5">
      <c r="A10" s="120" t="s">
        <v>97</v>
      </c>
      <c r="B10" s="98">
        <v>31.3</v>
      </c>
      <c r="C10" s="115">
        <v>41.28</v>
      </c>
      <c r="D10" s="115">
        <v>57.716440106749992</v>
      </c>
      <c r="E10" s="119">
        <v>51.631263544400532</v>
      </c>
      <c r="F10" s="119">
        <v>19.727562746499999</v>
      </c>
    </row>
    <row r="11" spans="1:6" ht="17.25">
      <c r="A11" s="121" t="s">
        <v>98</v>
      </c>
      <c r="B11" s="98">
        <v>0.05</v>
      </c>
      <c r="C11" s="114"/>
      <c r="D11" s="115"/>
      <c r="E11" s="104"/>
      <c r="F11" s="115"/>
    </row>
    <row r="12" spans="1:6" ht="17.25">
      <c r="A12" s="116" t="s">
        <v>99</v>
      </c>
      <c r="B12" s="117">
        <v>37.01</v>
      </c>
      <c r="C12" s="118">
        <v>49.02</v>
      </c>
      <c r="D12" s="175">
        <v>54.069396893184134</v>
      </c>
      <c r="E12" s="175">
        <v>48.368736455599461</v>
      </c>
      <c r="F12" s="119">
        <v>1.4891372150341999</v>
      </c>
    </row>
    <row r="13" spans="1:6" ht="17.25">
      <c r="A13" s="122" t="s">
        <v>79</v>
      </c>
      <c r="B13" s="98"/>
      <c r="C13" s="98"/>
      <c r="D13" s="115"/>
      <c r="E13" s="115"/>
      <c r="F13" s="115"/>
    </row>
    <row r="14" spans="1:6" s="70" customFormat="1" ht="34.5">
      <c r="A14" s="121" t="s">
        <v>100</v>
      </c>
      <c r="B14" s="98">
        <v>13.84</v>
      </c>
      <c r="C14" s="115">
        <v>17.899999999999999</v>
      </c>
      <c r="D14" s="115">
        <v>22.812423337984132</v>
      </c>
      <c r="E14" s="115">
        <v>20.407257261040655</v>
      </c>
      <c r="F14" s="119">
        <v>1.4891372150341999</v>
      </c>
    </row>
    <row r="15" spans="1:6" s="70" customFormat="1" ht="34.5">
      <c r="A15" s="123" t="s">
        <v>101</v>
      </c>
      <c r="B15" s="98">
        <f>23.16</f>
        <v>23.16</v>
      </c>
      <c r="C15" s="115">
        <v>31.13</v>
      </c>
      <c r="D15" s="115">
        <v>31.256973555199998</v>
      </c>
      <c r="E15" s="115">
        <v>27.961479194558802</v>
      </c>
      <c r="F15" s="115">
        <v>0</v>
      </c>
    </row>
    <row r="16" spans="1:6" ht="17.25">
      <c r="A16" s="124" t="s">
        <v>102</v>
      </c>
      <c r="B16" s="125"/>
      <c r="C16" s="125"/>
      <c r="D16" s="125"/>
      <c r="E16" s="165"/>
      <c r="F16" s="125"/>
    </row>
    <row r="17" spans="1:6">
      <c r="A17" s="70"/>
      <c r="B17" s="70"/>
      <c r="C17" s="70"/>
      <c r="D17" s="70"/>
      <c r="E17" s="70"/>
      <c r="F17" s="70"/>
    </row>
    <row r="18" spans="1:6" ht="34.5" customHeight="1">
      <c r="A18" s="194" t="s">
        <v>94</v>
      </c>
      <c r="B18" s="194"/>
      <c r="C18" s="194"/>
      <c r="D18" s="194"/>
      <c r="E18" s="194"/>
      <c r="F18" s="194"/>
    </row>
  </sheetData>
  <mergeCells count="3">
    <mergeCell ref="A1:F1"/>
    <mergeCell ref="A2:F2"/>
    <mergeCell ref="A18:F18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E14" sqref="E14"/>
    </sheetView>
  </sheetViews>
  <sheetFormatPr defaultRowHeight="15"/>
  <cols>
    <col min="1" max="1" width="68.42578125" customWidth="1"/>
    <col min="2" max="2" width="16.28515625" customWidth="1"/>
    <col min="3" max="3" width="16" customWidth="1"/>
    <col min="4" max="4" width="15.42578125" customWidth="1"/>
    <col min="5" max="5" width="14.7109375" customWidth="1"/>
  </cols>
  <sheetData>
    <row r="1" spans="1:5" ht="17.25">
      <c r="A1" s="191" t="s">
        <v>69</v>
      </c>
      <c r="B1" s="191"/>
      <c r="C1" s="191"/>
      <c r="D1" s="191"/>
      <c r="E1" s="191"/>
    </row>
    <row r="2" spans="1:5" ht="17.25">
      <c r="A2" s="195" t="s">
        <v>156</v>
      </c>
      <c r="B2" s="195"/>
      <c r="C2" s="195"/>
      <c r="D2" s="195"/>
      <c r="E2" s="195"/>
    </row>
    <row r="3" spans="1:5">
      <c r="A3" s="70"/>
      <c r="B3" s="70"/>
      <c r="C3" s="70"/>
      <c r="D3" s="70"/>
      <c r="E3" s="70"/>
    </row>
    <row r="4" spans="1:5" ht="17.25">
      <c r="A4" s="94"/>
      <c r="B4" s="81" t="s">
        <v>126</v>
      </c>
      <c r="C4" s="81" t="s">
        <v>127</v>
      </c>
      <c r="D4" s="81" t="s">
        <v>56</v>
      </c>
      <c r="E4" s="81" t="s">
        <v>128</v>
      </c>
    </row>
    <row r="5" spans="1:5" ht="24.75" customHeight="1">
      <c r="A5" s="130" t="s">
        <v>103</v>
      </c>
      <c r="B5" s="176">
        <v>302.62315699999994</v>
      </c>
      <c r="C5" s="176">
        <v>468.36951699999997</v>
      </c>
      <c r="D5" s="126">
        <v>508.33326899999997</v>
      </c>
      <c r="E5" s="176">
        <v>541.84065399999997</v>
      </c>
    </row>
    <row r="6" spans="1:5" ht="21.75" customHeight="1">
      <c r="A6" s="131" t="s">
        <v>104</v>
      </c>
      <c r="B6" s="152">
        <v>100</v>
      </c>
      <c r="C6" s="152">
        <v>100</v>
      </c>
      <c r="D6" s="152">
        <v>100</v>
      </c>
      <c r="E6" s="152">
        <v>100</v>
      </c>
    </row>
    <row r="7" spans="1:5" ht="17.25">
      <c r="A7" s="131" t="s">
        <v>79</v>
      </c>
      <c r="B7" s="127"/>
      <c r="C7" s="127"/>
      <c r="D7" s="127"/>
      <c r="E7" s="127"/>
    </row>
    <row r="8" spans="1:5" ht="17.25">
      <c r="A8" s="128" t="s">
        <v>105</v>
      </c>
      <c r="B8" s="158">
        <v>7.4</v>
      </c>
      <c r="C8" s="158">
        <v>11.5</v>
      </c>
      <c r="D8" s="154">
        <v>15.5</v>
      </c>
      <c r="E8" s="157">
        <v>4.3</v>
      </c>
    </row>
    <row r="9" spans="1:5" ht="17.25">
      <c r="A9" s="128" t="s">
        <v>106</v>
      </c>
      <c r="B9" s="158">
        <v>49.2</v>
      </c>
      <c r="C9" s="158">
        <v>43.2</v>
      </c>
      <c r="D9" s="154">
        <v>41.8</v>
      </c>
      <c r="E9" s="157">
        <v>45.2</v>
      </c>
    </row>
    <row r="10" spans="1:5" ht="17.25">
      <c r="A10" s="128" t="s">
        <v>107</v>
      </c>
      <c r="B10" s="158">
        <v>43.1</v>
      </c>
      <c r="C10" s="158">
        <v>44.9</v>
      </c>
      <c r="D10" s="154">
        <v>42.2</v>
      </c>
      <c r="E10" s="158">
        <v>49.9</v>
      </c>
    </row>
    <row r="11" spans="1:5" ht="17.25">
      <c r="A11" s="128" t="s">
        <v>108</v>
      </c>
      <c r="B11" s="158">
        <v>0.3</v>
      </c>
      <c r="C11" s="158">
        <v>0.392514554228237</v>
      </c>
      <c r="D11" s="153">
        <v>0.4</v>
      </c>
      <c r="E11" s="158">
        <v>0.53930245679184696</v>
      </c>
    </row>
    <row r="12" spans="1:5" ht="36" customHeight="1">
      <c r="A12" s="131" t="s">
        <v>109</v>
      </c>
      <c r="B12" s="160">
        <v>13.860200000000001</v>
      </c>
      <c r="C12" s="160">
        <v>13.6044</v>
      </c>
      <c r="D12" s="154">
        <v>13.154199999999999</v>
      </c>
      <c r="E12" s="156">
        <v>13.1029</v>
      </c>
    </row>
    <row r="13" spans="1:5" ht="22.5" customHeight="1">
      <c r="A13" s="131" t="s">
        <v>110</v>
      </c>
      <c r="B13" s="129">
        <v>1965</v>
      </c>
      <c r="C13" s="129">
        <v>2363</v>
      </c>
      <c r="D13" s="129">
        <v>2208.3267577672555</v>
      </c>
      <c r="E13" s="129">
        <v>2807</v>
      </c>
    </row>
    <row r="14" spans="1:5">
      <c r="A14" s="70"/>
      <c r="B14" s="70"/>
      <c r="C14" s="70"/>
      <c r="D14" s="70"/>
      <c r="E14" s="70"/>
    </row>
    <row r="15" spans="1:5" ht="33.75" customHeight="1">
      <c r="A15" s="194" t="s">
        <v>94</v>
      </c>
      <c r="B15" s="194"/>
      <c r="C15" s="194"/>
      <c r="D15" s="194"/>
      <c r="E15" s="194"/>
    </row>
  </sheetData>
  <mergeCells count="3">
    <mergeCell ref="A1:E1"/>
    <mergeCell ref="A2:E2"/>
    <mergeCell ref="A15:E15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E13" sqref="E13:E18"/>
    </sheetView>
  </sheetViews>
  <sheetFormatPr defaultRowHeight="15"/>
  <cols>
    <col min="1" max="1" width="56.5703125" customWidth="1"/>
    <col min="2" max="2" width="17.7109375" customWidth="1"/>
    <col min="3" max="3" width="17.85546875" customWidth="1"/>
    <col min="4" max="4" width="18.140625" customWidth="1"/>
    <col min="5" max="5" width="16.85546875" customWidth="1"/>
  </cols>
  <sheetData>
    <row r="1" spans="1:5" ht="17.25">
      <c r="A1" s="191" t="s">
        <v>69</v>
      </c>
      <c r="B1" s="191"/>
      <c r="C1" s="191"/>
      <c r="D1" s="191"/>
      <c r="E1" s="191"/>
    </row>
    <row r="2" spans="1:5" ht="37.5" customHeight="1">
      <c r="A2" s="195" t="s">
        <v>157</v>
      </c>
      <c r="B2" s="195"/>
      <c r="C2" s="195"/>
      <c r="D2" s="195"/>
      <c r="E2" s="195"/>
    </row>
    <row r="3" spans="1:5" ht="17.25">
      <c r="A3" s="73"/>
      <c r="B3" s="73"/>
      <c r="C3" s="73"/>
      <c r="D3" s="73"/>
      <c r="E3" s="73"/>
    </row>
    <row r="4" spans="1:5" ht="17.25">
      <c r="A4" s="94"/>
      <c r="B4" s="98" t="s">
        <v>126</v>
      </c>
      <c r="C4" s="98" t="s">
        <v>127</v>
      </c>
      <c r="D4" s="98" t="s">
        <v>56</v>
      </c>
      <c r="E4" s="98" t="s">
        <v>128</v>
      </c>
    </row>
    <row r="5" spans="1:5" ht="34.5">
      <c r="A5" s="132" t="s">
        <v>111</v>
      </c>
      <c r="B5" s="155">
        <v>2708.0443866358264</v>
      </c>
      <c r="C5" s="166">
        <v>3116.5282329451952</v>
      </c>
      <c r="D5" s="166">
        <v>3379.9525870887901</v>
      </c>
      <c r="E5" s="166">
        <v>3551.9785746214702</v>
      </c>
    </row>
    <row r="6" spans="1:5" ht="17.25">
      <c r="A6" s="133" t="s">
        <v>112</v>
      </c>
      <c r="B6" s="147">
        <v>100</v>
      </c>
      <c r="C6" s="146">
        <v>100</v>
      </c>
      <c r="D6" s="145">
        <v>100</v>
      </c>
      <c r="E6" s="144">
        <v>100</v>
      </c>
    </row>
    <row r="7" spans="1:5" ht="17.25">
      <c r="A7" s="136" t="s">
        <v>79</v>
      </c>
      <c r="B7" s="98"/>
      <c r="C7" s="98"/>
      <c r="D7" s="134"/>
      <c r="E7" s="135"/>
    </row>
    <row r="8" spans="1:5" ht="17.25">
      <c r="A8" s="137" t="s">
        <v>113</v>
      </c>
      <c r="B8" s="138">
        <v>84.008667768655002</v>
      </c>
      <c r="C8" s="138">
        <v>84.241113716089188</v>
      </c>
      <c r="D8" s="138">
        <v>83.770658523853257</v>
      </c>
      <c r="E8" s="138">
        <v>82.29586227903701</v>
      </c>
    </row>
    <row r="9" spans="1:5" ht="17.25">
      <c r="A9" s="137" t="s">
        <v>114</v>
      </c>
      <c r="B9" s="138">
        <v>15.277978908447798</v>
      </c>
      <c r="C9" s="138">
        <v>15.016965646379342</v>
      </c>
      <c r="D9" s="139">
        <v>15.565565447777784</v>
      </c>
      <c r="E9" s="138">
        <v>17.031941308323585</v>
      </c>
    </row>
    <row r="10" spans="1:5" ht="17.25">
      <c r="A10" s="137" t="s">
        <v>115</v>
      </c>
      <c r="B10" s="138">
        <v>0.71335332289717091</v>
      </c>
      <c r="C10" s="138">
        <v>0.74192063753143289</v>
      </c>
      <c r="D10" s="140">
        <v>0.66377602836895744</v>
      </c>
      <c r="E10" s="138">
        <v>0.672196412639398</v>
      </c>
    </row>
    <row r="11" spans="1:5" ht="17.25">
      <c r="A11" s="133" t="s">
        <v>116</v>
      </c>
      <c r="B11" s="148">
        <v>100</v>
      </c>
      <c r="C11" s="149">
        <v>100</v>
      </c>
      <c r="D11" s="150">
        <v>100</v>
      </c>
      <c r="E11" s="151">
        <v>100</v>
      </c>
    </row>
    <row r="12" spans="1:5" ht="17.25">
      <c r="A12" s="136" t="s">
        <v>79</v>
      </c>
      <c r="B12" s="98"/>
      <c r="C12" s="98"/>
      <c r="D12" s="141"/>
      <c r="E12" s="142"/>
    </row>
    <row r="13" spans="1:5" ht="17.25">
      <c r="A13" s="143" t="s">
        <v>117</v>
      </c>
      <c r="B13" s="138">
        <v>20.5217901224717</v>
      </c>
      <c r="C13" s="138">
        <v>27.370515759378261</v>
      </c>
      <c r="D13" s="141">
        <v>33.728587022988854</v>
      </c>
      <c r="E13" s="138">
        <v>34.634410518055418</v>
      </c>
    </row>
    <row r="14" spans="1:5" ht="17.25">
      <c r="A14" s="143" t="s">
        <v>118</v>
      </c>
      <c r="B14" s="138">
        <v>59.597505684141176</v>
      </c>
      <c r="C14" s="138">
        <v>52.166400553753064</v>
      </c>
      <c r="D14" s="141">
        <v>47.097168625394218</v>
      </c>
      <c r="E14" s="138">
        <v>45.645596643981605</v>
      </c>
    </row>
    <row r="15" spans="1:5" ht="17.25">
      <c r="A15" s="143" t="s">
        <v>119</v>
      </c>
      <c r="B15" s="138">
        <v>10.193230179680361</v>
      </c>
      <c r="C15" s="138">
        <v>11.100747803228883</v>
      </c>
      <c r="D15" s="141">
        <v>11.233018832980823</v>
      </c>
      <c r="E15" s="138">
        <v>12.239371039225933</v>
      </c>
    </row>
    <row r="16" spans="1:5" ht="17.25">
      <c r="A16" s="143" t="s">
        <v>120</v>
      </c>
      <c r="B16" s="138">
        <v>8.9168877856724595</v>
      </c>
      <c r="C16" s="138">
        <v>8.5291595630033239</v>
      </c>
      <c r="D16" s="141">
        <v>7.0832217071827399</v>
      </c>
      <c r="E16" s="138">
        <v>6.6555578795685539</v>
      </c>
    </row>
    <row r="17" spans="1:5" ht="17.25">
      <c r="A17" s="143" t="s">
        <v>121</v>
      </c>
      <c r="B17" s="138">
        <v>0.22818325420804081</v>
      </c>
      <c r="C17" s="138">
        <v>0.20783789489982968</v>
      </c>
      <c r="D17" s="141">
        <v>0.19507483874579537</v>
      </c>
      <c r="E17" s="138">
        <v>0.16686305692535411</v>
      </c>
    </row>
    <row r="18" spans="1:5" ht="17.25">
      <c r="A18" s="143" t="s">
        <v>122</v>
      </c>
      <c r="B18" s="138">
        <v>0.54240297382626157</v>
      </c>
      <c r="C18" s="138">
        <v>0.62533842573662557</v>
      </c>
      <c r="D18" s="141">
        <v>0.66292897270756601</v>
      </c>
      <c r="E18" s="138">
        <v>0.65820086224313945</v>
      </c>
    </row>
  </sheetData>
  <mergeCells count="2">
    <mergeCell ref="A1:E1"/>
    <mergeCell ref="A2:E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</vt:vector>
  </TitlesOfParts>
  <Company>parliament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2017-11-15T10:50:38Z</cp:lastPrinted>
  <dcterms:created xsi:type="dcterms:W3CDTF">2016-03-11T11:20:21Z</dcterms:created>
  <dcterms:modified xsi:type="dcterms:W3CDTF">2017-11-17T09:02:29Z</dcterms:modified>
</cp:coreProperties>
</file>