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B15" i="7"/>
  <c r="H10" i="4" l="1"/>
  <c r="I10"/>
  <c r="G9" l="1"/>
  <c r="G8"/>
  <c r="H8"/>
  <c r="I8"/>
  <c r="H10" i="3" l="1"/>
  <c r="H11" i="2" l="1"/>
  <c r="H7"/>
  <c r="G16"/>
  <c r="I9" i="4"/>
  <c r="G10"/>
  <c r="G8" i="2" l="1"/>
  <c r="J31" i="1"/>
  <c r="H9" i="3" l="1"/>
  <c r="G6"/>
  <c r="J42" i="1"/>
  <c r="G10" i="3"/>
  <c r="F10"/>
  <c r="H9" i="4"/>
  <c r="H7" i="3"/>
  <c r="H6"/>
  <c r="G7"/>
  <c r="G9"/>
  <c r="F7"/>
  <c r="F9"/>
  <c r="F6"/>
  <c r="H16" i="2"/>
  <c r="H25"/>
  <c r="H24"/>
  <c r="H20"/>
  <c r="H21"/>
  <c r="H19"/>
  <c r="H14"/>
  <c r="H13"/>
  <c r="H8"/>
  <c r="G25"/>
  <c r="G24"/>
  <c r="G20"/>
  <c r="G21"/>
  <c r="G19"/>
  <c r="G13"/>
  <c r="G14"/>
  <c r="G11"/>
  <c r="G7"/>
  <c r="F25"/>
  <c r="F24"/>
  <c r="F20"/>
  <c r="F21"/>
  <c r="F19"/>
  <c r="F16"/>
  <c r="F14"/>
  <c r="F13"/>
  <c r="F11"/>
  <c r="F8"/>
  <c r="F7"/>
  <c r="H8" i="1"/>
  <c r="I22"/>
  <c r="I13"/>
  <c r="I8"/>
  <c r="G10"/>
  <c r="H44"/>
  <c r="G43"/>
  <c r="G36"/>
  <c r="H22"/>
  <c r="G20"/>
  <c r="G19"/>
  <c r="J29"/>
  <c r="G14"/>
  <c r="I36"/>
  <c r="H36"/>
  <c r="J43" l="1"/>
  <c r="J44"/>
  <c r="J45"/>
  <c r="J47"/>
  <c r="J48"/>
  <c r="J33"/>
  <c r="J35"/>
  <c r="J36"/>
  <c r="J37"/>
  <c r="J39"/>
  <c r="I48"/>
  <c r="I47"/>
  <c r="I43"/>
  <c r="I44"/>
  <c r="I45"/>
  <c r="I42"/>
  <c r="I39"/>
  <c r="I31"/>
  <c r="I33"/>
  <c r="I35"/>
  <c r="I37"/>
  <c r="I29"/>
  <c r="H48"/>
  <c r="H47"/>
  <c r="H43"/>
  <c r="H45"/>
  <c r="H42"/>
  <c r="H33"/>
  <c r="H35"/>
  <c r="H37"/>
  <c r="H39"/>
  <c r="H31"/>
  <c r="H29"/>
  <c r="G48"/>
  <c r="G47"/>
  <c r="G44"/>
  <c r="G45"/>
  <c r="G42"/>
  <c r="G37"/>
  <c r="G39"/>
  <c r="G35"/>
  <c r="G33"/>
  <c r="G31"/>
  <c r="G29"/>
  <c r="J8"/>
  <c r="J10"/>
  <c r="J12"/>
  <c r="J13"/>
  <c r="J14"/>
  <c r="J16"/>
  <c r="J19"/>
  <c r="J20"/>
  <c r="J21"/>
  <c r="J22"/>
  <c r="J24"/>
  <c r="J6"/>
  <c r="I10"/>
  <c r="I12"/>
  <c r="I14"/>
  <c r="I16"/>
  <c r="I19"/>
  <c r="I20"/>
  <c r="I21"/>
  <c r="I24"/>
  <c r="I6"/>
  <c r="H10"/>
  <c r="H12"/>
  <c r="H13"/>
  <c r="H14"/>
  <c r="H16"/>
  <c r="H19"/>
  <c r="H20"/>
  <c r="H21"/>
  <c r="H24"/>
  <c r="H6"/>
  <c r="G8"/>
  <c r="G12"/>
  <c r="G13"/>
  <c r="G16"/>
  <c r="G21"/>
  <c r="G22"/>
  <c r="G24"/>
  <c r="G6"/>
</calcChain>
</file>

<file path=xl/sharedStrings.xml><?xml version="1.0" encoding="utf-8"?>
<sst xmlns="http://schemas.openxmlformats.org/spreadsheetml/2006/main" count="291" uniqueCount="158">
  <si>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</si>
  <si>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</si>
  <si>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</si>
  <si>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</si>
  <si>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</si>
  <si>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</si>
  <si>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</si>
  <si>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</si>
  <si>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</si>
  <si>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</si>
  <si>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</si>
  <si>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</si>
  <si>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</si>
  <si>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</si>
  <si>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</si>
  <si>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</si>
  <si>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</si>
  <si>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</si>
  <si>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</si>
  <si>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</si>
  <si>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</si>
  <si>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</si>
  <si>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</si>
  <si>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</si>
  <si>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</si>
  <si>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</si>
  <si>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</si>
  <si>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</si>
  <si>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</si>
  <si>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</si>
  <si>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</si>
  <si>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</si>
  <si>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</si>
  <si>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</si>
  <si>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</si>
  <si>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</si>
  <si>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</si>
  <si>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 xml:space="preserve"> 2015-2017թթ.  Հայաստանի Հանրապետության կառավարության արտաքին վարկերի սպասարկման և արտաքին վարկային միջոցների ստացման վերաբերյալ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</si>
  <si>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</si>
  <si>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</si>
  <si>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</si>
  <si>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</si>
  <si>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</si>
  <si>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</si>
  <si>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</si>
  <si>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</si>
  <si>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</si>
  <si>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</si>
  <si>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</si>
  <si>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</si>
  <si>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</si>
  <si>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</si>
  <si>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</si>
  <si>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/մլրդ դրամ/</t>
  </si>
  <si>
    <t xml:space="preserve">                այդ թվում՝</t>
  </si>
  <si>
    <t xml:space="preserve">          որից`</t>
  </si>
  <si>
    <t>31.12.2016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</si>
  <si>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</si>
  <si>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</si>
  <si>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</si>
  <si>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</si>
  <si>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</si>
  <si>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</si>
  <si>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</si>
  <si>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</si>
  <si>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</si>
  <si>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</si>
  <si>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 xml:space="preserve">Առաջիկա 365 օրվա ընթացքում մարման ենթակա ՀՀ կառավարության պարտքի տեսակարար կշիռը, %  </t>
  </si>
  <si>
    <t>ՀՀ կառավարության պարտքի մինչև մարում միջին ժամկետը, տարի</t>
  </si>
  <si>
    <t>ՏԵՂԵԿԱՆՔ</t>
  </si>
  <si>
    <t>ուղենիշներն ըստ 2017-2019թթ. ռազմավարական ծրագրի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</si>
  <si>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</si>
  <si>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</si>
  <si>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</si>
  <si>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</si>
  <si>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2015-2017թթ.  Հայաստանի Հանրապետության կառավարության պարտքի միջին տոկոսադրույքի վերաբերյալ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</si>
  <si>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</si>
  <si>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</si>
  <si>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</si>
  <si>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</si>
  <si>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</si>
  <si>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</si>
  <si>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</si>
  <si>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</si>
  <si>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</si>
  <si>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</si>
  <si>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</si>
  <si>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</si>
  <si>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</si>
  <si>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</si>
  <si>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</si>
  <si>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</si>
  <si>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</si>
  <si>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</si>
  <si>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</si>
  <si>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</si>
  <si>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</si>
  <si>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</si>
  <si>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</si>
  <si>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</si>
  <si>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</si>
  <si>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</si>
  <si>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</si>
  <si>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</si>
  <si>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</si>
  <si>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</si>
  <si>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</si>
  <si>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</si>
  <si>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</si>
  <si>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</si>
  <si>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</si>
  <si>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</si>
  <si>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</si>
  <si>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</si>
  <si>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</si>
  <si>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</si>
  <si>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</si>
  <si>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</si>
  <si>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</si>
  <si>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</si>
  <si>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</si>
  <si>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</si>
  <si>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</si>
  <si>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31.10.2017-ը 31.12.2016-ի նկատմամբ(%) </t>
  </si>
  <si>
    <r>
      <t xml:space="preserve">                          </t>
    </r>
    <r>
      <rPr>
        <b/>
        <sz val="12"/>
        <color theme="1"/>
        <rFont val="GHEA Grapalat"/>
        <family val="3"/>
      </rPr>
      <t>2014-2017թթ. Հայաստանի Հանրապետության պետական պարտքի վերաբերյալ (նոյեմբեր ամսվա վերջի դրությամբ)</t>
    </r>
  </si>
  <si>
    <t>30.11.2017</t>
  </si>
  <si>
    <t xml:space="preserve">  2015-2017թթ.  Հայաստանի Հանրապետության կառավարության պարտքի կառուցվածքի վերաբերյալ  (նոյեմբեր ամսվա վերջի դրությամբ)</t>
  </si>
  <si>
    <t xml:space="preserve">                                                                         (նոյեմբեր ամսվա վերջի դրությամբ)</t>
  </si>
  <si>
    <t>(նոյեմբեր ամսվա վերջի դրությամբ)</t>
  </si>
  <si>
    <t>01.01.2017 - 30.11.2017</t>
  </si>
  <si>
    <t>01.11.2017-30.11.2017</t>
  </si>
  <si>
    <t>2015-2017թթ. հուվար-նոյեմբեր ամիսներին պետական բյուջեի պակասուրդի ֆինանսավորումը փոխառու միջոցների հաշվին</t>
  </si>
  <si>
    <t>01.01.2017-30.11.2017</t>
  </si>
  <si>
    <t>% (2017թ. հուվար-նոյեմբեր)</t>
  </si>
  <si>
    <t>2015-2017թթ. հուվար-նոյեմբեր ամիսներին ՀՀ պետական բյուջեից ՀՀ կառավարության պարտքի գծով վճարված տոկոսավճարներ</t>
  </si>
  <si>
    <t>2015-2017թթ. շրջանառության մեջ գտնվող ՀՀ պետական պարտատոմսերը  (նոյեմբեր ամսվա վերջի դրությամբ)</t>
  </si>
  <si>
    <t xml:space="preserve">2015-2017թթ. վարկային պայմանագրերով ձևավորված ՀՀ կառավարության արտաքին պարտքը (հունվար-նոյեմբր) </t>
  </si>
  <si>
    <t>30.11.2016</t>
  </si>
  <si>
    <t>01.01.2016 - 30.11.2016</t>
  </si>
  <si>
    <t>01.10.2017-31.10.2017</t>
  </si>
  <si>
    <t>01.01.2016-30.11.2016</t>
  </si>
  <si>
    <t>30.11.2015</t>
  </si>
  <si>
    <t xml:space="preserve"> 2015թ. հունվար-նոյեմբեր</t>
  </si>
  <si>
    <t>01.01.2015-30.11.2015</t>
  </si>
  <si>
    <t>30.11.2014</t>
  </si>
  <si>
    <t xml:space="preserve">Տեսակարար կշռի փոփոխությունը` 30.11.2017-ին 30.11.2015-ի նկատմամբ(+/-) </t>
  </si>
  <si>
    <t xml:space="preserve">Տեսակարար կշռի փոփոխությունը 30.11.2017-ին 30.11.2016-ի նկատմամբ(+/-) </t>
  </si>
  <si>
    <t xml:space="preserve">Տեսակարար կշռի փոփոխությունը 30.11.2017-ին 31.12.2016-ի նկատմամբ(+/-) </t>
  </si>
  <si>
    <t xml:space="preserve">30.11.2017-ը 30.11.2014-ի նկատմամբ(%) </t>
  </si>
  <si>
    <t xml:space="preserve">30.11.2017-ը 30.11.2015-ի նկատմամբ(%) </t>
  </si>
  <si>
    <t xml:space="preserve">30.11.2017-ը 30.11.2016-ի նկատմամբ(%) </t>
  </si>
  <si>
    <t xml:space="preserve">30.11.2017-ը 30.110.2015-ի նկատմամբ(%) </t>
  </si>
  <si>
    <t xml:space="preserve">Փոփոխությունը               30.11.2017-ին 30.11.2015-ի նկատմամբ(+/-) </t>
  </si>
  <si>
    <t xml:space="preserve">Փոփոխությունը         30.11.2017-ին 30.11.2016-ի նկատմամբ(+/-) </t>
  </si>
  <si>
    <t xml:space="preserve">Փոփոխությունը         30.11.2017-ին 31.12.2016-ի նկատմամբ(+/-) </t>
  </si>
  <si>
    <t xml:space="preserve">Փոփոխությունը 01.01.2017 - 30.11.2017-ին 2015-ի հունվար-նոյեմբերի նկատմամբ(%) </t>
  </si>
  <si>
    <t xml:space="preserve">Փոփոխությունը 01.01.2017 - 30.11.2017-ին 01.01.2016 - 30.11.2016-ի նկատմամբ(%) </t>
  </si>
  <si>
    <t xml:space="preserve">Փոփոխությունը 01.11.2017 - 30.11.2017-ին 01.10.2017 - 31.10.2017-ի նկատմամբ(%) 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</si>
</sst>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_(* #,##0.0_);_(* \(#,##0.0\);_(* &quot;-&quot;??_);_(@_)"/>
    <numFmt numFmtId="170" formatCode="#,##0.0_);\(#,##0.0\)"/>
    <numFmt numFmtId="171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5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6" fontId="3" fillId="2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6" fontId="2" fillId="0" borderId="6" xfId="0" applyNumberFormat="1" applyFont="1" applyBorder="1" applyAlignment="1">
      <alignment horizontal="center" vertical="center"/>
    </xf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165" fontId="6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9" fontId="6" fillId="5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39" fontId="2" fillId="6" borderId="1" xfId="1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7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2" fontId="20" fillId="0" borderId="1" xfId="0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2" fontId="20" fillId="0" borderId="1" xfId="5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13" fillId="0" borderId="1" xfId="0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170" fontId="21" fillId="0" borderId="1" xfId="5" applyNumberFormat="1" applyFont="1" applyFill="1" applyBorder="1" applyAlignment="1">
      <alignment horizontal="center" vertical="center" wrapText="1"/>
    </xf>
    <xf numFmtId="169" fontId="19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4"/>
    </xf>
    <xf numFmtId="1" fontId="20" fillId="7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2" fontId="20" fillId="0" borderId="1" xfId="15" applyNumberFormat="1" applyFont="1" applyBorder="1" applyAlignment="1">
      <alignment horizontal="center" vertical="center" wrapText="1"/>
    </xf>
    <xf numFmtId="2" fontId="20" fillId="0" borderId="1" xfId="1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2" fontId="20" fillId="0" borderId="1" xfId="18" applyNumberFormat="1" applyFont="1" applyBorder="1" applyAlignment="1">
      <alignment horizontal="center" vertical="center" wrapText="1"/>
    </xf>
    <xf numFmtId="2" fontId="20" fillId="0" borderId="1" xfId="20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0" fillId="0" borderId="1" xfId="25" applyNumberFormat="1" applyFont="1" applyBorder="1" applyAlignment="1">
      <alignment horizontal="center" vertical="center" wrapText="1"/>
    </xf>
    <xf numFmtId="2" fontId="20" fillId="0" borderId="1" xfId="2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4"/>
    </xf>
    <xf numFmtId="1" fontId="20" fillId="0" borderId="1" xfId="16" applyNumberFormat="1" applyFont="1" applyBorder="1" applyAlignment="1">
      <alignment horizontal="center" vertical="center" wrapText="1"/>
    </xf>
    <xf numFmtId="1" fontId="20" fillId="0" borderId="1" xfId="15" applyNumberFormat="1" applyFont="1" applyBorder="1" applyAlignment="1">
      <alignment horizontal="center" vertical="center" wrapText="1"/>
    </xf>
    <xf numFmtId="1" fontId="20" fillId="0" borderId="1" xfId="14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0" fillId="0" borderId="1" xfId="10" applyNumberFormat="1" applyFont="1" applyFill="1" applyBorder="1" applyAlignment="1">
      <alignment horizontal="center" vertical="center" wrapText="1"/>
    </xf>
    <xf numFmtId="1" fontId="20" fillId="0" borderId="1" xfId="22" applyNumberFormat="1" applyFont="1" applyFill="1" applyBorder="1" applyAlignment="1">
      <alignment horizontal="center" vertical="center" wrapText="1"/>
    </xf>
    <xf numFmtId="1" fontId="20" fillId="0" borderId="1" xfId="25" applyNumberFormat="1" applyFont="1" applyBorder="1" applyAlignment="1">
      <alignment horizontal="center" vertical="center" wrapText="1"/>
    </xf>
    <xf numFmtId="1" fontId="20" fillId="0" borderId="1" xfId="26" applyNumberFormat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0" fontId="20" fillId="0" borderId="1" xfId="7" applyNumberFormat="1" applyFont="1" applyBorder="1" applyAlignment="1">
      <alignment horizontal="center" vertical="center" wrapText="1"/>
    </xf>
    <xf numFmtId="0" fontId="20" fillId="0" borderId="1" xfId="8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71" fontId="20" fillId="0" borderId="1" xfId="9" applyNumberFormat="1" applyFont="1" applyBorder="1" applyAlignment="1">
      <alignment horizontal="center" vertical="center" wrapText="1"/>
    </xf>
    <xf numFmtId="168" fontId="20" fillId="0" borderId="1" xfId="9" applyNumberFormat="1" applyFont="1" applyBorder="1" applyAlignment="1">
      <alignment horizontal="center" vertical="center" wrapText="1"/>
    </xf>
    <xf numFmtId="168" fontId="20" fillId="0" borderId="1" xfId="7" applyNumberFormat="1" applyFont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171" fontId="20" fillId="0" borderId="1" xfId="7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6" fontId="3" fillId="4" borderId="0" xfId="0" applyNumberFormat="1" applyFont="1" applyFill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2" fontId="9" fillId="0" borderId="0" xfId="0" applyNumberFormat="1" applyFont="1" applyBorder="1"/>
    <xf numFmtId="165" fontId="14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8" fontId="0" fillId="0" borderId="0" xfId="0" applyNumberFormat="1"/>
    <xf numFmtId="166" fontId="3" fillId="4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5" xfId="0" applyFont="1" applyBorder="1" applyAlignment="1"/>
    <xf numFmtId="165" fontId="22" fillId="0" borderId="1" xfId="4" applyNumberFormat="1" applyFont="1" applyBorder="1" applyAlignment="1">
      <alignment horizontal="center" vertical="center"/>
    </xf>
    <xf numFmtId="170" fontId="25" fillId="0" borderId="8" xfId="5" applyNumberFormat="1" applyFont="1" applyFill="1" applyBorder="1" applyAlignment="1">
      <alignment horizontal="center" vertical="center"/>
    </xf>
    <xf numFmtId="166" fontId="20" fillId="0" borderId="4" xfId="4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topLeftCell="A32" workbookViewId="0">
      <selection activeCell="H28" sqref="H28"/>
    </sheetView>
  </sheetViews>
  <sheetFormatPr defaultRowHeight="15"/>
  <cols>
    <col min="1" max="1" width="55.85546875" customWidth="1"/>
    <col min="2" max="2" width="10.28515625" customWidth="1"/>
    <col min="3" max="3" width="9.5703125" customWidth="1"/>
    <col min="4" max="4" width="10.42578125" customWidth="1"/>
    <col min="5" max="5" width="10" style="34" customWidth="1"/>
    <col min="6" max="6" width="10.140625" style="34" customWidth="1"/>
    <col min="7" max="7" width="9.42578125" style="14" customWidth="1"/>
    <col min="8" max="8" width="9.5703125" bestFit="1" customWidth="1"/>
    <col min="9" max="9" width="9.28515625" customWidth="1"/>
    <col min="10" max="10" width="8.7109375" customWidth="1"/>
  </cols>
  <sheetData>
    <row r="1" spans="1:10" s="14" customFormat="1" ht="20.25">
      <c r="A1" s="23" t="s">
        <v>34</v>
      </c>
      <c r="B1" s="24"/>
      <c r="C1" s="24"/>
      <c r="D1" s="24"/>
      <c r="E1" s="24"/>
      <c r="F1" s="24"/>
      <c r="G1" s="24"/>
      <c r="H1" s="24"/>
      <c r="I1" s="24"/>
    </row>
    <row r="2" spans="1:10" s="14" customFormat="1" ht="33.75" customHeight="1">
      <c r="A2" s="187" t="s">
        <v>124</v>
      </c>
      <c r="B2" s="187"/>
      <c r="C2" s="187"/>
      <c r="D2" s="187"/>
      <c r="E2" s="187"/>
      <c r="F2" s="187"/>
      <c r="G2" s="187"/>
      <c r="H2" s="187"/>
      <c r="I2" s="187"/>
      <c r="J2" s="178"/>
    </row>
    <row r="3" spans="1:10" s="14" customFormat="1" ht="14.25" customHeight="1">
      <c r="A3" s="23"/>
      <c r="B3" s="24"/>
      <c r="C3" s="73" t="s">
        <v>53</v>
      </c>
      <c r="D3" s="73"/>
      <c r="E3" s="24"/>
      <c r="F3" s="24"/>
      <c r="G3" s="24"/>
      <c r="H3" s="24"/>
      <c r="I3" s="24"/>
    </row>
    <row r="4" spans="1:10" ht="3.75" customHeight="1">
      <c r="A4" s="181" t="s">
        <v>52</v>
      </c>
      <c r="B4" s="181"/>
      <c r="C4" s="181"/>
      <c r="D4" s="181"/>
      <c r="E4" s="33"/>
      <c r="F4" s="33"/>
      <c r="G4" s="25"/>
      <c r="H4" s="24"/>
      <c r="I4" s="24"/>
    </row>
    <row r="5" spans="1:10" ht="76.5" customHeight="1">
      <c r="A5" s="2"/>
      <c r="B5" s="16" t="s">
        <v>144</v>
      </c>
      <c r="C5" s="16" t="s">
        <v>141</v>
      </c>
      <c r="D5" s="16" t="s">
        <v>137</v>
      </c>
      <c r="E5" s="16" t="s">
        <v>56</v>
      </c>
      <c r="F5" s="16" t="s">
        <v>125</v>
      </c>
      <c r="G5" s="49" t="s">
        <v>148</v>
      </c>
      <c r="H5" s="49" t="s">
        <v>149</v>
      </c>
      <c r="I5" s="49" t="s">
        <v>150</v>
      </c>
      <c r="J5" s="49" t="s">
        <v>123</v>
      </c>
    </row>
    <row r="6" spans="1:10" ht="16.5">
      <c r="A6" s="37" t="s">
        <v>28</v>
      </c>
      <c r="B6" s="37">
        <v>1912.3811746987601</v>
      </c>
      <c r="C6" s="37">
        <v>2320.8569144222802</v>
      </c>
      <c r="D6" s="37">
        <v>2687.3574950380698</v>
      </c>
      <c r="E6" s="37">
        <v>2875.61733119578</v>
      </c>
      <c r="F6" s="37">
        <v>3102.0061916725099</v>
      </c>
      <c r="G6" s="37">
        <f>F6/B6*100</f>
        <v>162.20648020973854</v>
      </c>
      <c r="H6" s="37">
        <f>F6/C6*100</f>
        <v>133.65779563556924</v>
      </c>
      <c r="I6" s="37">
        <f>F6/D6*100</f>
        <v>115.42960686845893</v>
      </c>
      <c r="J6" s="37">
        <f>F6*100/E6</f>
        <v>107.87270468920806</v>
      </c>
    </row>
    <row r="7" spans="1:10" ht="16.5">
      <c r="A7" s="172" t="s">
        <v>27</v>
      </c>
      <c r="B7" s="38"/>
      <c r="C7" s="38"/>
      <c r="D7" s="38"/>
      <c r="E7" s="38"/>
      <c r="F7" s="38"/>
      <c r="G7" s="38"/>
      <c r="H7" s="38"/>
      <c r="I7" s="38"/>
      <c r="J7" s="173"/>
    </row>
    <row r="8" spans="1:10" ht="16.5" customHeight="1">
      <c r="A8" s="17" t="s">
        <v>30</v>
      </c>
      <c r="B8" s="39">
        <v>1722.86606980335</v>
      </c>
      <c r="C8" s="39">
        <v>2088.0982910713601</v>
      </c>
      <c r="D8" s="39">
        <v>2448.33945598732</v>
      </c>
      <c r="E8" s="39">
        <v>2631.3899476757501</v>
      </c>
      <c r="F8" s="18">
        <v>2804.1785308329299</v>
      </c>
      <c r="G8" s="18">
        <f t="shared" ref="G8:G24" si="0">F8/B8*100</f>
        <v>162.76242129215547</v>
      </c>
      <c r="H8" s="18">
        <f>F8/C8*100</f>
        <v>134.29341630245594</v>
      </c>
      <c r="I8" s="18">
        <f>F8/D8*100</f>
        <v>114.53389455352767</v>
      </c>
      <c r="J8" s="18">
        <f t="shared" ref="J8:J24" si="1">F8*100/E8</f>
        <v>106.56643776076595</v>
      </c>
    </row>
    <row r="9" spans="1:10" ht="16.5">
      <c r="A9" s="166" t="s">
        <v>3</v>
      </c>
      <c r="B9" s="167"/>
      <c r="C9" s="167"/>
      <c r="D9" s="167"/>
      <c r="E9" s="167"/>
      <c r="F9" s="167"/>
      <c r="G9" s="167"/>
      <c r="H9" s="167"/>
      <c r="I9" s="167"/>
      <c r="J9" s="168"/>
    </row>
    <row r="10" spans="1:10" ht="16.5">
      <c r="A10" s="52" t="s">
        <v>2</v>
      </c>
      <c r="B10" s="71">
        <v>1414.6053687385299</v>
      </c>
      <c r="C10" s="71">
        <v>1725.91762632159</v>
      </c>
      <c r="D10" s="71">
        <v>1919.57644223732</v>
      </c>
      <c r="E10" s="71">
        <v>2081.3885861757499</v>
      </c>
      <c r="F10" s="71">
        <v>2179.8742415829302</v>
      </c>
      <c r="G10" s="71">
        <f t="shared" si="0"/>
        <v>154.09769323347234</v>
      </c>
      <c r="H10" s="71">
        <f t="shared" ref="H10:H24" si="2">F10/C10*100</f>
        <v>126.30233380424116</v>
      </c>
      <c r="I10" s="71">
        <f t="shared" ref="I10:I24" si="3">F10/D10*100</f>
        <v>113.56016846311292</v>
      </c>
      <c r="J10" s="40">
        <f t="shared" si="1"/>
        <v>104.73172842694086</v>
      </c>
    </row>
    <row r="11" spans="1:10" ht="16.5">
      <c r="A11" s="183" t="s">
        <v>1</v>
      </c>
      <c r="B11" s="184"/>
      <c r="C11" s="184"/>
      <c r="D11" s="185"/>
      <c r="E11" s="35"/>
      <c r="F11" s="10"/>
      <c r="G11" s="10"/>
      <c r="H11" s="10"/>
      <c r="I11" s="10"/>
      <c r="J11" s="15"/>
    </row>
    <row r="12" spans="1:10" ht="18.75" customHeight="1">
      <c r="A12" s="2" t="s">
        <v>47</v>
      </c>
      <c r="B12" s="41">
        <v>1128.00755417853</v>
      </c>
      <c r="C12" s="41">
        <v>1290.42976824159</v>
      </c>
      <c r="D12" s="41">
        <v>1478.88705906732</v>
      </c>
      <c r="E12" s="41">
        <v>1635.69425499575</v>
      </c>
      <c r="F12" s="3">
        <v>1757.41725824587</v>
      </c>
      <c r="G12" s="3">
        <f t="shared" si="0"/>
        <v>155.79835895032696</v>
      </c>
      <c r="H12" s="3">
        <f t="shared" si="2"/>
        <v>136.18852428060634</v>
      </c>
      <c r="I12" s="3">
        <f t="shared" si="3"/>
        <v>118.83377080560898</v>
      </c>
      <c r="J12" s="3">
        <f t="shared" si="1"/>
        <v>107.44167211435466</v>
      </c>
    </row>
    <row r="13" spans="1:10" ht="33.75" customHeight="1">
      <c r="A13" s="2" t="s">
        <v>50</v>
      </c>
      <c r="B13" s="42">
        <v>0.61221999999999999</v>
      </c>
      <c r="C13" s="41">
        <v>0.73626000000000003</v>
      </c>
      <c r="D13" s="42">
        <v>6.4553339999999997</v>
      </c>
      <c r="E13" s="42">
        <v>7.9962499999999999</v>
      </c>
      <c r="F13" s="4">
        <v>9.6767289999999999</v>
      </c>
      <c r="G13" s="4">
        <f t="shared" si="0"/>
        <v>1580.5966809316913</v>
      </c>
      <c r="H13" s="4">
        <f t="shared" si="2"/>
        <v>1314.3086681335396</v>
      </c>
      <c r="I13" s="4">
        <f>F13/D13*100</f>
        <v>149.90284003895073</v>
      </c>
      <c r="J13" s="4">
        <f t="shared" si="1"/>
        <v>121.01583867437861</v>
      </c>
    </row>
    <row r="14" spans="1:10" ht="34.5" customHeight="1">
      <c r="A14" s="2" t="s">
        <v>49</v>
      </c>
      <c r="B14" s="42">
        <v>285.98559455999998</v>
      </c>
      <c r="C14" s="42">
        <v>434.75159808000001</v>
      </c>
      <c r="D14" s="42">
        <v>434.23404916999999</v>
      </c>
      <c r="E14" s="42">
        <v>437.69808117999997</v>
      </c>
      <c r="F14" s="4">
        <v>409.23318051000001</v>
      </c>
      <c r="G14" s="4">
        <f>F14/B14*100</f>
        <v>143.09573219574966</v>
      </c>
      <c r="H14" s="4">
        <f t="shared" si="2"/>
        <v>94.130345309207058</v>
      </c>
      <c r="I14" s="4">
        <f t="shared" si="3"/>
        <v>94.242536091357437</v>
      </c>
      <c r="J14" s="4">
        <f t="shared" si="1"/>
        <v>93.496681412616482</v>
      </c>
    </row>
    <row r="15" spans="1:10" ht="16.5">
      <c r="A15" s="2" t="s">
        <v>48</v>
      </c>
      <c r="B15" s="4" t="s">
        <v>24</v>
      </c>
      <c r="C15" s="6" t="s">
        <v>24</v>
      </c>
      <c r="D15" s="6" t="s">
        <v>24</v>
      </c>
      <c r="E15" s="6" t="s">
        <v>24</v>
      </c>
      <c r="F15" s="6">
        <v>3.5470738270635001</v>
      </c>
      <c r="G15" s="6" t="s">
        <v>24</v>
      </c>
      <c r="H15" s="6" t="s">
        <v>24</v>
      </c>
      <c r="I15" s="6" t="s">
        <v>24</v>
      </c>
      <c r="J15" s="6" t="s">
        <v>24</v>
      </c>
    </row>
    <row r="16" spans="1:10" ht="16.5">
      <c r="A16" s="52" t="s">
        <v>6</v>
      </c>
      <c r="B16" s="43">
        <v>308.26070106482001</v>
      </c>
      <c r="C16" s="161">
        <v>362.18066474976001</v>
      </c>
      <c r="D16" s="43">
        <v>528.76301375000003</v>
      </c>
      <c r="E16" s="43">
        <v>550.00136150000003</v>
      </c>
      <c r="F16" s="43">
        <v>624.30428925000001</v>
      </c>
      <c r="G16" s="43">
        <f t="shared" si="0"/>
        <v>202.52477435283697</v>
      </c>
      <c r="H16" s="43">
        <f t="shared" si="2"/>
        <v>172.37372118728314</v>
      </c>
      <c r="I16" s="43">
        <f t="shared" si="3"/>
        <v>118.06882724690198</v>
      </c>
      <c r="J16" s="43">
        <f t="shared" si="1"/>
        <v>113.50958978489729</v>
      </c>
    </row>
    <row r="17" spans="1:10" ht="16.5">
      <c r="A17" s="166" t="s">
        <v>1</v>
      </c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21" customHeight="1">
      <c r="A18" s="2" t="s">
        <v>47</v>
      </c>
      <c r="B18" s="8">
        <v>1.7347600000000001</v>
      </c>
      <c r="C18" s="8" t="s">
        <v>24</v>
      </c>
      <c r="D18" s="8" t="s">
        <v>24</v>
      </c>
      <c r="E18" s="8" t="s">
        <v>24</v>
      </c>
      <c r="F18" s="8" t="s">
        <v>24</v>
      </c>
      <c r="G18" s="8" t="s">
        <v>24</v>
      </c>
      <c r="H18" s="8" t="s">
        <v>24</v>
      </c>
      <c r="I18" s="8" t="s">
        <v>24</v>
      </c>
      <c r="J18" s="8" t="s">
        <v>24</v>
      </c>
    </row>
    <row r="19" spans="1:10" ht="36.75" customHeight="1">
      <c r="A19" s="2" t="s">
        <v>46</v>
      </c>
      <c r="B19" s="42">
        <v>287.97381999999999</v>
      </c>
      <c r="C19" s="42">
        <v>314.01971099999997</v>
      </c>
      <c r="D19" s="42">
        <v>479.49172499999997</v>
      </c>
      <c r="E19" s="42">
        <v>500.337019</v>
      </c>
      <c r="F19" s="6">
        <v>544.81362799999999</v>
      </c>
      <c r="G19" s="6">
        <f>F19/B19*100</f>
        <v>189.18859638004594</v>
      </c>
      <c r="H19" s="6">
        <f t="shared" si="2"/>
        <v>173.49663378296657</v>
      </c>
      <c r="I19" s="6">
        <f t="shared" si="3"/>
        <v>113.62315543610268</v>
      </c>
      <c r="J19" s="6">
        <f t="shared" si="1"/>
        <v>108.88933005374923</v>
      </c>
    </row>
    <row r="20" spans="1:10" ht="36" customHeight="1">
      <c r="A20" s="2" t="s">
        <v>44</v>
      </c>
      <c r="B20" s="42">
        <v>17.597405439999999</v>
      </c>
      <c r="C20" s="42">
        <v>47.203100159999998</v>
      </c>
      <c r="D20" s="42">
        <v>45.910518750000001</v>
      </c>
      <c r="E20" s="42">
        <v>46.276762499999997</v>
      </c>
      <c r="F20" s="6">
        <v>75.131691250000003</v>
      </c>
      <c r="G20" s="6">
        <f>F20/B20*100</f>
        <v>426.94754920643578</v>
      </c>
      <c r="H20" s="6">
        <f t="shared" si="2"/>
        <v>159.1668576753074</v>
      </c>
      <c r="I20" s="6">
        <f t="shared" si="3"/>
        <v>163.64809916246045</v>
      </c>
      <c r="J20" s="6">
        <f t="shared" si="1"/>
        <v>162.35295468216907</v>
      </c>
    </row>
    <row r="21" spans="1:10" ht="16.5">
      <c r="A21" s="2" t="s">
        <v>45</v>
      </c>
      <c r="B21" s="42">
        <v>0.95471562482000005</v>
      </c>
      <c r="C21" s="42">
        <v>1</v>
      </c>
      <c r="D21" s="42">
        <v>3.36077</v>
      </c>
      <c r="E21" s="42">
        <v>3.3875799999999998</v>
      </c>
      <c r="F21" s="6">
        <v>4.3589700000000002</v>
      </c>
      <c r="G21" s="6">
        <f t="shared" si="0"/>
        <v>456.57260514845245</v>
      </c>
      <c r="H21" s="6">
        <f t="shared" si="2"/>
        <v>435.89700000000005</v>
      </c>
      <c r="I21" s="6">
        <f t="shared" si="3"/>
        <v>129.70152673345692</v>
      </c>
      <c r="J21" s="6">
        <f t="shared" si="1"/>
        <v>128.67504236062325</v>
      </c>
    </row>
    <row r="22" spans="1:10" ht="19.5" customHeight="1">
      <c r="A22" s="52" t="s">
        <v>29</v>
      </c>
      <c r="B22" s="43">
        <v>189.51510489541599</v>
      </c>
      <c r="C22" s="43">
        <v>232.758623350921</v>
      </c>
      <c r="D22" s="43">
        <v>239.01803905075101</v>
      </c>
      <c r="E22" s="43">
        <v>244.22738352002699</v>
      </c>
      <c r="F22" s="60">
        <v>297.82766083957603</v>
      </c>
      <c r="G22" s="60">
        <f t="shared" si="0"/>
        <v>157.15246602846372</v>
      </c>
      <c r="H22" s="60">
        <f>F22/C22*100</f>
        <v>127.95558615697473</v>
      </c>
      <c r="I22" s="60">
        <f>F22/D22*100</f>
        <v>124.60467922102644</v>
      </c>
      <c r="J22" s="60">
        <f t="shared" si="1"/>
        <v>121.94687448516753</v>
      </c>
    </row>
    <row r="23" spans="1:10" ht="16.5">
      <c r="A23" s="166" t="s">
        <v>31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8" customHeight="1" thickBot="1">
      <c r="A24" s="9" t="s">
        <v>43</v>
      </c>
      <c r="B24" s="42">
        <v>65.829772987413307</v>
      </c>
      <c r="C24" s="42">
        <v>69.007111387072001</v>
      </c>
      <c r="D24" s="44">
        <v>71.029759613118202</v>
      </c>
      <c r="E24" s="44">
        <v>70.826556299014001</v>
      </c>
      <c r="F24" s="6">
        <v>78.138726675320797</v>
      </c>
      <c r="G24" s="6">
        <f t="shared" si="0"/>
        <v>118.69815606118065</v>
      </c>
      <c r="H24" s="6">
        <f t="shared" si="2"/>
        <v>113.23286122937112</v>
      </c>
      <c r="I24" s="6">
        <f t="shared" si="3"/>
        <v>110.00843463489586</v>
      </c>
      <c r="J24" s="6">
        <f t="shared" si="1"/>
        <v>110.32405182236509</v>
      </c>
    </row>
    <row r="25" spans="1:10" ht="28.5" customHeight="1">
      <c r="A25" s="186" t="s">
        <v>4</v>
      </c>
      <c r="B25" s="186"/>
      <c r="C25" s="186"/>
      <c r="D25" s="186"/>
      <c r="E25" s="186"/>
      <c r="F25" s="186"/>
      <c r="G25" s="186"/>
      <c r="H25" s="186"/>
      <c r="I25" s="186"/>
      <c r="J25" s="186"/>
    </row>
    <row r="27" spans="1:10" ht="16.5">
      <c r="A27" s="182" t="s">
        <v>58</v>
      </c>
      <c r="B27" s="182"/>
      <c r="C27" s="182"/>
      <c r="D27" s="182"/>
    </row>
    <row r="28" spans="1:10" ht="86.25" customHeight="1">
      <c r="A28" s="2"/>
      <c r="B28" s="16" t="s">
        <v>144</v>
      </c>
      <c r="C28" s="16" t="s">
        <v>141</v>
      </c>
      <c r="D28" s="16" t="s">
        <v>137</v>
      </c>
      <c r="E28" s="16" t="s">
        <v>56</v>
      </c>
      <c r="F28" s="16" t="s">
        <v>125</v>
      </c>
      <c r="G28" s="49" t="s">
        <v>148</v>
      </c>
      <c r="H28" s="49" t="s">
        <v>151</v>
      </c>
      <c r="I28" s="49" t="s">
        <v>150</v>
      </c>
      <c r="J28" s="49" t="s">
        <v>123</v>
      </c>
    </row>
    <row r="29" spans="1:10" ht="16.5">
      <c r="A29" s="37" t="s">
        <v>28</v>
      </c>
      <c r="B29" s="170">
        <v>4409.5579208622803</v>
      </c>
      <c r="C29" s="37">
        <v>4815.8551511086398</v>
      </c>
      <c r="D29" s="37">
        <v>5597.3787153737103</v>
      </c>
      <c r="E29" s="170">
        <v>5942.0947456208996</v>
      </c>
      <c r="F29" s="170">
        <v>6404.7368357783098</v>
      </c>
      <c r="G29" s="170">
        <f>F29/B29*100</f>
        <v>145.24668800644477</v>
      </c>
      <c r="H29" s="170">
        <f>F29*100/C29</f>
        <v>132.99272164163617</v>
      </c>
      <c r="I29" s="170">
        <f>F29/D29*100</f>
        <v>114.42386090809109</v>
      </c>
      <c r="J29" s="170">
        <f>F29/E29*100</f>
        <v>107.78584169325742</v>
      </c>
    </row>
    <row r="30" spans="1:10" s="67" customFormat="1" ht="16.5">
      <c r="A30" s="172" t="s">
        <v>27</v>
      </c>
      <c r="B30" s="38"/>
      <c r="C30" s="38"/>
      <c r="D30" s="38"/>
      <c r="E30" s="38"/>
      <c r="F30" s="38"/>
      <c r="G30" s="38"/>
      <c r="H30" s="38"/>
      <c r="I30" s="38"/>
      <c r="J30" s="173"/>
    </row>
    <row r="31" spans="1:10" ht="16.5">
      <c r="A31" s="17" t="s">
        <v>0</v>
      </c>
      <c r="B31" s="170">
        <v>3972.5750416273099</v>
      </c>
      <c r="C31" s="162">
        <v>4332.8732799455402</v>
      </c>
      <c r="D31" s="162">
        <v>5099.5385557212303</v>
      </c>
      <c r="E31" s="170">
        <v>5437.43015182822</v>
      </c>
      <c r="F31" s="170">
        <v>5789.80969758828</v>
      </c>
      <c r="G31" s="170">
        <f>F31/B31*100</f>
        <v>145.74450166249258</v>
      </c>
      <c r="H31" s="170">
        <f>F31*100/C31</f>
        <v>133.62517949431125</v>
      </c>
      <c r="I31" s="170">
        <f t="shared" ref="I31:I37" si="4">F31/D31*100</f>
        <v>113.53595299505336</v>
      </c>
      <c r="J31" s="170">
        <f>F31/E31*100</f>
        <v>106.48062661810155</v>
      </c>
    </row>
    <row r="32" spans="1:10" s="54" customFormat="1" ht="16.5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7"/>
    </row>
    <row r="33" spans="1:10" ht="16.5">
      <c r="A33" s="52" t="s">
        <v>2</v>
      </c>
      <c r="B33" s="163">
        <v>3261.78922441958</v>
      </c>
      <c r="C33" s="163">
        <v>3581.3363759993299</v>
      </c>
      <c r="D33" s="163">
        <v>3998.20133352215</v>
      </c>
      <c r="E33" s="163">
        <v>4300.9228131085501</v>
      </c>
      <c r="F33" s="163">
        <v>4500.8036701896099</v>
      </c>
      <c r="G33" s="163">
        <f>F33*100/B33</f>
        <v>137.98572993294829</v>
      </c>
      <c r="H33" s="163">
        <f t="shared" ref="H33:H39" si="5">F33*100/C33</f>
        <v>125.67386019230638</v>
      </c>
      <c r="I33" s="163">
        <f t="shared" si="4"/>
        <v>112.57071104582673</v>
      </c>
      <c r="J33" s="163">
        <f t="shared" ref="J33:J39" si="6">F33/E33*100</f>
        <v>104.64739465846384</v>
      </c>
    </row>
    <row r="34" spans="1:10" s="54" customFormat="1" ht="16.5">
      <c r="A34" s="55" t="s">
        <v>54</v>
      </c>
      <c r="B34" s="56"/>
      <c r="C34" s="56"/>
      <c r="D34" s="56"/>
      <c r="E34" s="56"/>
      <c r="F34" s="56"/>
      <c r="G34" s="56"/>
      <c r="H34" s="56"/>
      <c r="I34" s="56"/>
      <c r="J34" s="62"/>
    </row>
    <row r="35" spans="1:10" ht="17.25" customHeight="1">
      <c r="A35" s="50" t="s">
        <v>47</v>
      </c>
      <c r="B35" s="59">
        <v>2600.95357093437</v>
      </c>
      <c r="C35" s="59">
        <v>2677.6846120550999</v>
      </c>
      <c r="D35" s="59">
        <v>3080.30880228973</v>
      </c>
      <c r="E35" s="59">
        <v>3379.9525870887901</v>
      </c>
      <c r="F35" s="58">
        <v>3628.5533794021999</v>
      </c>
      <c r="G35" s="58">
        <f>F35/B35*100</f>
        <v>139.50857946682507</v>
      </c>
      <c r="H35" s="63">
        <f t="shared" si="5"/>
        <v>135.51085751720834</v>
      </c>
      <c r="I35" s="66">
        <f t="shared" si="4"/>
        <v>117.79836413495086</v>
      </c>
      <c r="J35" s="63">
        <f t="shared" si="6"/>
        <v>107.35515620139316</v>
      </c>
    </row>
    <row r="36" spans="1:10" ht="32.25" customHeight="1">
      <c r="A36" s="50" t="s">
        <v>50</v>
      </c>
      <c r="B36" s="42">
        <v>1.41165348520833</v>
      </c>
      <c r="C36" s="42">
        <v>1.5277639442231099</v>
      </c>
      <c r="D36" s="42">
        <v>13.4455312324259</v>
      </c>
      <c r="E36" s="42">
        <v>16.5232260197545</v>
      </c>
      <c r="F36" s="7">
        <v>19.979619267854599</v>
      </c>
      <c r="G36" s="7">
        <f>F36/B36*100</f>
        <v>1415.3345333827467</v>
      </c>
      <c r="H36" s="66">
        <f>F36*100/C36</f>
        <v>1307.768738973253</v>
      </c>
      <c r="I36" s="66">
        <f>F36/D36*100</f>
        <v>148.59672646976395</v>
      </c>
      <c r="J36" s="63">
        <f t="shared" si="6"/>
        <v>120.91839235248476</v>
      </c>
    </row>
    <row r="37" spans="1:10" ht="30.75" customHeight="1">
      <c r="A37" s="50" t="s">
        <v>51</v>
      </c>
      <c r="B37" s="42">
        <v>659.42399999999998</v>
      </c>
      <c r="C37" s="42">
        <v>902.12400000000002</v>
      </c>
      <c r="D37" s="42">
        <v>904.447</v>
      </c>
      <c r="E37" s="42">
        <v>904.447</v>
      </c>
      <c r="F37" s="7">
        <v>844.947</v>
      </c>
      <c r="G37" s="7">
        <f t="shared" ref="G37:G39" si="7">F37/B37*100</f>
        <v>128.1340988499054</v>
      </c>
      <c r="H37" s="66">
        <f t="shared" si="5"/>
        <v>93.661957779640048</v>
      </c>
      <c r="I37" s="63">
        <f t="shared" si="4"/>
        <v>93.421394509573247</v>
      </c>
      <c r="J37" s="63">
        <f t="shared" si="6"/>
        <v>93.421394509573247</v>
      </c>
    </row>
    <row r="38" spans="1:10" ht="16.5">
      <c r="A38" s="50" t="s">
        <v>48</v>
      </c>
      <c r="B38" s="41" t="s">
        <v>24</v>
      </c>
      <c r="C38" s="41" t="s">
        <v>24</v>
      </c>
      <c r="D38" s="41" t="s">
        <v>24</v>
      </c>
      <c r="E38" s="41" t="s">
        <v>24</v>
      </c>
      <c r="F38" s="7">
        <v>7.3236715195496904</v>
      </c>
      <c r="G38" s="7" t="s">
        <v>24</v>
      </c>
      <c r="H38" s="41" t="s">
        <v>24</v>
      </c>
      <c r="I38" s="41" t="s">
        <v>24</v>
      </c>
      <c r="J38" s="41" t="s">
        <v>24</v>
      </c>
    </row>
    <row r="39" spans="1:10" ht="16.5">
      <c r="A39" s="52" t="s">
        <v>6</v>
      </c>
      <c r="B39" s="177">
        <v>710.785817207729</v>
      </c>
      <c r="C39" s="177">
        <v>751.53690394621503</v>
      </c>
      <c r="D39" s="87">
        <v>1101.3372221990801</v>
      </c>
      <c r="E39" s="87">
        <v>1136.5073387196801</v>
      </c>
      <c r="F39" s="87">
        <v>1289.0060273986701</v>
      </c>
      <c r="G39" s="51">
        <f t="shared" si="7"/>
        <v>181.34942991159244</v>
      </c>
      <c r="H39" s="51">
        <f t="shared" si="5"/>
        <v>171.51599883256299</v>
      </c>
      <c r="I39" s="51">
        <f>F39/D39*100</f>
        <v>117.04008558113243</v>
      </c>
      <c r="J39" s="51">
        <f t="shared" si="6"/>
        <v>113.41818776557886</v>
      </c>
    </row>
    <row r="40" spans="1:10" ht="16.5">
      <c r="A40" s="179" t="s">
        <v>3</v>
      </c>
      <c r="B40" s="179"/>
      <c r="C40" s="179"/>
      <c r="D40" s="179"/>
      <c r="E40" s="179"/>
      <c r="F40" s="179"/>
      <c r="G40" s="179"/>
      <c r="H40" s="179"/>
      <c r="I40" s="180"/>
      <c r="J40" s="64"/>
    </row>
    <row r="41" spans="1:10" ht="18" customHeight="1">
      <c r="A41" s="50" t="s">
        <v>47</v>
      </c>
      <c r="B41" s="6">
        <v>4</v>
      </c>
      <c r="C41" s="6" t="s">
        <v>24</v>
      </c>
      <c r="D41" s="6" t="s">
        <v>24</v>
      </c>
      <c r="E41" s="6" t="s">
        <v>24</v>
      </c>
      <c r="F41" s="8">
        <v>0</v>
      </c>
      <c r="G41" s="8" t="s">
        <v>24</v>
      </c>
      <c r="H41" s="8" t="s">
        <v>24</v>
      </c>
      <c r="I41" s="8" t="s">
        <v>24</v>
      </c>
      <c r="J41" s="65" t="s">
        <v>24</v>
      </c>
    </row>
    <row r="42" spans="1:10" ht="32.25" customHeight="1">
      <c r="A42" s="50" t="s">
        <v>46</v>
      </c>
      <c r="B42" s="6">
        <v>664.008439207729</v>
      </c>
      <c r="C42" s="6">
        <v>651.60132594621496</v>
      </c>
      <c r="D42" s="6">
        <v>998.71222219907895</v>
      </c>
      <c r="E42" s="6">
        <v>1033.8823387196801</v>
      </c>
      <c r="F42" s="7">
        <v>1124.8810273986701</v>
      </c>
      <c r="G42" s="7">
        <f>F42/B42*100</f>
        <v>169.40764017108543</v>
      </c>
      <c r="H42" s="8">
        <f>F42/C42*100</f>
        <v>172.63332387563634</v>
      </c>
      <c r="I42" s="7">
        <f>F42/D42*100</f>
        <v>112.63314920906626</v>
      </c>
      <c r="J42" s="12">
        <f>F42/E42*100</f>
        <v>108.80164843435465</v>
      </c>
    </row>
    <row r="43" spans="1:10" ht="33" customHeight="1">
      <c r="A43" s="74" t="s">
        <v>44</v>
      </c>
      <c r="B43" s="42">
        <v>40.576000000000001</v>
      </c>
      <c r="C43" s="42">
        <v>97.947999999999993</v>
      </c>
      <c r="D43" s="42">
        <v>95.625</v>
      </c>
      <c r="E43" s="42">
        <v>95.625</v>
      </c>
      <c r="F43" s="7">
        <v>155.125</v>
      </c>
      <c r="G43" s="7">
        <f>F43/B43*100</f>
        <v>382.30727523659306</v>
      </c>
      <c r="H43" s="8">
        <f t="shared" ref="H43:H45" si="8">F43/C43*100</f>
        <v>158.37485196226569</v>
      </c>
      <c r="I43" s="7">
        <f t="shared" ref="I43:I45" si="9">F43/D43*100</f>
        <v>162.22222222222223</v>
      </c>
      <c r="J43" s="12">
        <f t="shared" ref="J43:J48" si="10">F43/E43*100</f>
        <v>162.22222222222223</v>
      </c>
    </row>
    <row r="44" spans="1:10" ht="16.5">
      <c r="A44" s="50" t="s">
        <v>45</v>
      </c>
      <c r="B44" s="42">
        <v>2.2013780000000001</v>
      </c>
      <c r="C44" s="42">
        <v>1.9875780000000001</v>
      </c>
      <c r="D44" s="42">
        <v>7</v>
      </c>
      <c r="E44" s="42">
        <v>7</v>
      </c>
      <c r="F44" s="7">
        <v>9</v>
      </c>
      <c r="G44" s="7">
        <f t="shared" ref="G44:G45" si="11">F44/B44*100</f>
        <v>408.83482982023082</v>
      </c>
      <c r="H44" s="8">
        <f>F44/C44*100</f>
        <v>452.81241792774927</v>
      </c>
      <c r="I44" s="7">
        <f t="shared" si="9"/>
        <v>128.57142857142858</v>
      </c>
      <c r="J44" s="12">
        <f t="shared" si="10"/>
        <v>128.57142857142858</v>
      </c>
    </row>
    <row r="45" spans="1:10" ht="21.75" customHeight="1">
      <c r="A45" s="52" t="s">
        <v>26</v>
      </c>
      <c r="B45" s="43">
        <v>436.98287923497497</v>
      </c>
      <c r="C45" s="43">
        <v>482.98187116309998</v>
      </c>
      <c r="D45" s="43">
        <v>497.84015965247801</v>
      </c>
      <c r="E45" s="43">
        <v>504.66459379267502</v>
      </c>
      <c r="F45" s="43">
        <v>614.92713819002699</v>
      </c>
      <c r="G45" s="43">
        <f t="shared" si="11"/>
        <v>140.72110542787823</v>
      </c>
      <c r="H45" s="43">
        <f t="shared" si="8"/>
        <v>127.31888605035653</v>
      </c>
      <c r="I45" s="43">
        <f t="shared" si="9"/>
        <v>123.51899023559743</v>
      </c>
      <c r="J45" s="43">
        <f t="shared" si="10"/>
        <v>121.84867845962853</v>
      </c>
    </row>
    <row r="46" spans="1:10" ht="16.5">
      <c r="A46" s="179" t="s">
        <v>55</v>
      </c>
      <c r="B46" s="179"/>
      <c r="C46" s="179"/>
      <c r="D46" s="179"/>
      <c r="E46" s="179"/>
      <c r="F46" s="179"/>
      <c r="G46" s="179"/>
      <c r="H46" s="179"/>
      <c r="I46" s="180"/>
      <c r="J46" s="64"/>
    </row>
    <row r="47" spans="1:10" ht="33" customHeight="1">
      <c r="A47" s="50" t="s">
        <v>43</v>
      </c>
      <c r="B47" s="42">
        <v>151.78992595497499</v>
      </c>
      <c r="C47" s="42">
        <v>143.19204720093001</v>
      </c>
      <c r="D47" s="42">
        <v>147.944761852738</v>
      </c>
      <c r="E47" s="42">
        <v>146.354003180175</v>
      </c>
      <c r="F47" s="7">
        <v>161.333649939754</v>
      </c>
      <c r="G47" s="7">
        <f>F47*100/B47</f>
        <v>106.28745545841424</v>
      </c>
      <c r="H47" s="7">
        <f>F47/B47*100</f>
        <v>106.28745545841424</v>
      </c>
      <c r="I47" s="7">
        <f>F47/D47*100</f>
        <v>109.04992371432731</v>
      </c>
      <c r="J47" s="7">
        <f t="shared" si="10"/>
        <v>110.23521491321129</v>
      </c>
    </row>
    <row r="48" spans="1:10" ht="32.25" customHeight="1">
      <c r="A48" s="52" t="s">
        <v>25</v>
      </c>
      <c r="B48" s="61">
        <v>433.69</v>
      </c>
      <c r="C48" s="61">
        <v>481.92</v>
      </c>
      <c r="D48" s="61">
        <v>480.11</v>
      </c>
      <c r="E48" s="61">
        <v>483.94</v>
      </c>
      <c r="F48" s="61">
        <v>484.33</v>
      </c>
      <c r="G48" s="61">
        <f>F48*100/B48</f>
        <v>111.67654315294335</v>
      </c>
      <c r="H48" s="61">
        <f>F48/B48*100</f>
        <v>111.67654315294335</v>
      </c>
      <c r="I48" s="61">
        <f>F48/D48*100</f>
        <v>100.87896523713316</v>
      </c>
      <c r="J48" s="61">
        <f t="shared" si="10"/>
        <v>100.08058850270693</v>
      </c>
    </row>
    <row r="49" spans="1:1">
      <c r="A49" s="1"/>
    </row>
    <row r="50" spans="1:1">
      <c r="A50" s="1"/>
    </row>
  </sheetData>
  <mergeCells count="7">
    <mergeCell ref="A2:I2"/>
    <mergeCell ref="A40:I40"/>
    <mergeCell ref="A46:I46"/>
    <mergeCell ref="A4:D4"/>
    <mergeCell ref="A27:D27"/>
    <mergeCell ref="A11:D11"/>
    <mergeCell ref="A25:J25"/>
  </mergeCells>
  <pageMargins left="0.27083333333333331" right="6.25E-2" top="8.3333333333333329E-2" bottom="7.2916666666666671E-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topLeftCell="A4" workbookViewId="0">
      <selection activeCell="G3" sqref="G3"/>
    </sheetView>
  </sheetViews>
  <sheetFormatPr defaultRowHeight="15"/>
  <cols>
    <col min="1" max="1" width="79.85546875" customWidth="1"/>
    <col min="2" max="2" width="9.7109375" customWidth="1"/>
    <col min="3" max="3" width="10.7109375" customWidth="1"/>
    <col min="4" max="5" width="10.7109375" style="34" customWidth="1"/>
    <col min="6" max="6" width="7.28515625" customWidth="1"/>
    <col min="7" max="8" width="7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</row>
    <row r="2" spans="1:8" ht="51.75" customHeight="1">
      <c r="A2" s="188" t="s">
        <v>126</v>
      </c>
      <c r="B2" s="188"/>
      <c r="C2" s="188"/>
      <c r="D2" s="188"/>
      <c r="E2" s="188"/>
      <c r="F2" s="188"/>
      <c r="G2" s="188"/>
      <c r="H2" s="188"/>
    </row>
    <row r="3" spans="1:8" ht="134.25" customHeight="1">
      <c r="A3" s="2"/>
      <c r="B3" s="16" t="s">
        <v>141</v>
      </c>
      <c r="C3" s="16" t="s">
        <v>137</v>
      </c>
      <c r="D3" s="16" t="s">
        <v>56</v>
      </c>
      <c r="E3" s="16" t="s">
        <v>125</v>
      </c>
      <c r="F3" s="48" t="s">
        <v>145</v>
      </c>
      <c r="G3" s="48" t="s">
        <v>146</v>
      </c>
      <c r="H3" s="48" t="s">
        <v>147</v>
      </c>
    </row>
    <row r="4" spans="1:8" ht="20.25" customHeight="1">
      <c r="A4" s="27" t="s">
        <v>5</v>
      </c>
      <c r="B4" s="26">
        <v>2088.0982910713601</v>
      </c>
      <c r="C4" s="26">
        <v>2448.33945598732</v>
      </c>
      <c r="D4" s="26">
        <v>2631.3899476757501</v>
      </c>
      <c r="E4" s="26">
        <v>2804.1785308329299</v>
      </c>
      <c r="F4" s="26"/>
      <c r="G4" s="26"/>
      <c r="H4" s="26"/>
    </row>
    <row r="5" spans="1:8" ht="16.5">
      <c r="A5" s="28" t="s">
        <v>32</v>
      </c>
      <c r="B5" s="20">
        <v>100</v>
      </c>
      <c r="C5" s="20">
        <v>100</v>
      </c>
      <c r="D5" s="20">
        <v>100</v>
      </c>
      <c r="E5" s="20">
        <v>100</v>
      </c>
      <c r="F5" s="20"/>
      <c r="G5" s="20"/>
      <c r="H5" s="20"/>
    </row>
    <row r="6" spans="1:8" ht="16.5">
      <c r="A6" s="5" t="s">
        <v>1</v>
      </c>
      <c r="B6" s="7"/>
      <c r="C6" s="7"/>
      <c r="D6" s="7"/>
      <c r="E6" s="7"/>
      <c r="F6" s="7"/>
      <c r="G6" s="7"/>
      <c r="H6" s="7"/>
    </row>
    <row r="7" spans="1:8" ht="16.5">
      <c r="A7" s="5" t="s">
        <v>6</v>
      </c>
      <c r="B7" s="42">
        <v>17.3450007740744</v>
      </c>
      <c r="C7" s="42">
        <v>21.5968015569463</v>
      </c>
      <c r="D7" s="42">
        <v>20.901552884087099</v>
      </c>
      <c r="E7" s="42">
        <v>22.263357428407399</v>
      </c>
      <c r="F7" s="7">
        <f>E7-B7</f>
        <v>4.9183566543329995</v>
      </c>
      <c r="G7" s="7">
        <f>E7-C7</f>
        <v>0.66655587146109951</v>
      </c>
      <c r="H7" s="7">
        <f>E7-D7</f>
        <v>1.3618045443203002</v>
      </c>
    </row>
    <row r="8" spans="1:8" ht="16.5">
      <c r="A8" s="5" t="s">
        <v>2</v>
      </c>
      <c r="B8" s="42">
        <v>82.654999225925593</v>
      </c>
      <c r="C8" s="42">
        <v>78.403198443053697</v>
      </c>
      <c r="D8" s="42">
        <v>79.098447115912904</v>
      </c>
      <c r="E8" s="42">
        <v>77.736642571592597</v>
      </c>
      <c r="F8" s="68">
        <f>E8-B8</f>
        <v>-4.918356654332996</v>
      </c>
      <c r="G8" s="68">
        <f>E8-C8</f>
        <v>-0.66655587146109951</v>
      </c>
      <c r="H8" s="68">
        <f>E8-D8</f>
        <v>-1.3618045443203073</v>
      </c>
    </row>
    <row r="9" spans="1:8" ht="16.5">
      <c r="A9" s="28" t="s">
        <v>33</v>
      </c>
      <c r="B9" s="20">
        <v>100</v>
      </c>
      <c r="C9" s="20">
        <v>100</v>
      </c>
      <c r="D9" s="20">
        <v>100</v>
      </c>
      <c r="E9" s="20">
        <v>100</v>
      </c>
      <c r="F9" s="20"/>
      <c r="G9" s="20"/>
      <c r="H9" s="20"/>
    </row>
    <row r="10" spans="1:8" ht="16.5">
      <c r="A10" s="5" t="s">
        <v>1</v>
      </c>
      <c r="B10" s="7"/>
      <c r="C10" s="7"/>
      <c r="D10" s="7"/>
      <c r="E10" s="7"/>
      <c r="F10" s="7"/>
      <c r="G10" s="7"/>
      <c r="H10" s="7"/>
    </row>
    <row r="11" spans="1:8" ht="16.5">
      <c r="A11" s="5" t="s">
        <v>7</v>
      </c>
      <c r="B11" s="44">
        <v>61.799282809599198</v>
      </c>
      <c r="C11" s="44">
        <v>60.403677090231902</v>
      </c>
      <c r="D11" s="44">
        <v>62.160846074544096</v>
      </c>
      <c r="E11" s="44">
        <v>62.671375553391002</v>
      </c>
      <c r="F11" s="7">
        <f>E11-B11</f>
        <v>0.87209274379180357</v>
      </c>
      <c r="G11" s="68">
        <f>E11-C11</f>
        <v>2.2676984631590997</v>
      </c>
      <c r="H11" s="7">
        <f>E11-D11</f>
        <v>0.51052947884690525</v>
      </c>
    </row>
    <row r="12" spans="1:8" ht="16.5">
      <c r="A12" s="5" t="s">
        <v>8</v>
      </c>
      <c r="B12" s="7" t="s">
        <v>24</v>
      </c>
      <c r="C12" s="7">
        <v>0</v>
      </c>
      <c r="D12" s="7" t="s">
        <v>24</v>
      </c>
      <c r="E12" s="7" t="s">
        <v>24</v>
      </c>
      <c r="F12" s="7"/>
      <c r="G12" s="68"/>
      <c r="H12" s="7"/>
    </row>
    <row r="13" spans="1:8" ht="16.5">
      <c r="A13" s="5" t="s">
        <v>9</v>
      </c>
      <c r="B13" s="44">
        <v>15.073810095333499</v>
      </c>
      <c r="C13" s="44">
        <v>19.848026294378201</v>
      </c>
      <c r="D13" s="44">
        <v>19.3180516422129</v>
      </c>
      <c r="E13" s="44">
        <v>19.773718074765299</v>
      </c>
      <c r="F13" s="7">
        <f t="shared" ref="F13:F16" si="0">E13-B13</f>
        <v>4.6999079794317993</v>
      </c>
      <c r="G13" s="68">
        <f t="shared" ref="G13:G14" si="1">E13-C13</f>
        <v>-7.4308219612902349E-2</v>
      </c>
      <c r="H13" s="68">
        <f t="shared" ref="H13" si="2">E13-D13</f>
        <v>0.45566643255239825</v>
      </c>
    </row>
    <row r="14" spans="1:8" ht="16.5">
      <c r="A14" s="5" t="s">
        <v>10</v>
      </c>
      <c r="B14" s="44">
        <v>23.081035040391701</v>
      </c>
      <c r="C14" s="44">
        <v>19.611029293582</v>
      </c>
      <c r="D14" s="44">
        <v>18.392364997346199</v>
      </c>
      <c r="E14" s="44">
        <v>17.2729684089025</v>
      </c>
      <c r="F14" s="68">
        <f t="shared" si="0"/>
        <v>-5.8080666314892007</v>
      </c>
      <c r="G14" s="68">
        <f t="shared" si="1"/>
        <v>-2.3380608846794999</v>
      </c>
      <c r="H14" s="68">
        <f>E14-D14</f>
        <v>-1.1193965884436992</v>
      </c>
    </row>
    <row r="15" spans="1:8" ht="16.5">
      <c r="A15" s="5" t="s">
        <v>11</v>
      </c>
      <c r="B15" s="6" t="s">
        <v>24</v>
      </c>
      <c r="C15" s="6" t="s">
        <v>24</v>
      </c>
      <c r="D15" s="6" t="s">
        <v>24</v>
      </c>
      <c r="E15" s="6">
        <v>0.126492439338729</v>
      </c>
      <c r="F15" s="7"/>
      <c r="G15" s="68"/>
      <c r="H15" s="7"/>
    </row>
    <row r="16" spans="1:8" ht="16.5">
      <c r="A16" s="5" t="s">
        <v>12</v>
      </c>
      <c r="B16" s="45">
        <v>0.05</v>
      </c>
      <c r="C16" s="45">
        <v>0.13726732180790399</v>
      </c>
      <c r="D16" s="45">
        <v>0.128737285896838</v>
      </c>
      <c r="E16" s="45">
        <v>0.155445523602424</v>
      </c>
      <c r="F16" s="7">
        <f t="shared" si="0"/>
        <v>0.105445523602424</v>
      </c>
      <c r="G16" s="68">
        <f>E16-C16</f>
        <v>1.817820179452001E-2</v>
      </c>
      <c r="H16" s="21">
        <f>E16-D16</f>
        <v>2.6708237705586002E-2</v>
      </c>
    </row>
    <row r="17" spans="1:8" ht="19.5" customHeight="1">
      <c r="A17" s="17" t="s">
        <v>13</v>
      </c>
      <c r="B17" s="19">
        <v>100</v>
      </c>
      <c r="C17" s="19">
        <v>100</v>
      </c>
      <c r="D17" s="19">
        <v>100</v>
      </c>
      <c r="E17" s="20">
        <v>100</v>
      </c>
      <c r="F17" s="20"/>
      <c r="G17" s="20"/>
      <c r="H17" s="20"/>
    </row>
    <row r="18" spans="1:8" ht="16.5">
      <c r="A18" s="5" t="s">
        <v>1</v>
      </c>
      <c r="B18" s="7"/>
      <c r="C18" s="4"/>
      <c r="D18" s="7"/>
      <c r="E18" s="7"/>
      <c r="F18" s="7"/>
      <c r="G18" s="7"/>
      <c r="H18" s="7"/>
    </row>
    <row r="19" spans="1:8" ht="16.5">
      <c r="A19" s="5" t="s">
        <v>14</v>
      </c>
      <c r="B19" s="42">
        <v>0.99879062634064997</v>
      </c>
      <c r="C19" s="42">
        <v>2.7942626514758202</v>
      </c>
      <c r="D19" s="42">
        <v>3.02455647329269</v>
      </c>
      <c r="E19" s="42">
        <v>0.85219673916060501</v>
      </c>
      <c r="F19" s="68">
        <f>E19-B19</f>
        <v>-0.14659388718004496</v>
      </c>
      <c r="G19" s="68">
        <f>E19-C19</f>
        <v>-1.9420659123152153</v>
      </c>
      <c r="H19" s="68">
        <f>E19-D19</f>
        <v>-2.1723597341320851</v>
      </c>
    </row>
    <row r="20" spans="1:8" ht="16.5">
      <c r="A20" s="5" t="s">
        <v>15</v>
      </c>
      <c r="B20" s="42">
        <v>7.2580061795003399</v>
      </c>
      <c r="C20" s="42">
        <v>8.36805572442079</v>
      </c>
      <c r="D20" s="42">
        <v>8.1359959662801309</v>
      </c>
      <c r="E20" s="42">
        <v>8.8461160825704592</v>
      </c>
      <c r="F20" s="7">
        <f t="shared" ref="F20:F21" si="3">E20-B20</f>
        <v>1.5881099030701193</v>
      </c>
      <c r="G20" s="7">
        <f t="shared" ref="G20:G21" si="4">E20-C20</f>
        <v>0.47806035814966918</v>
      </c>
      <c r="H20" s="68">
        <f t="shared" ref="H20:H21" si="5">E20-D20</f>
        <v>0.71012011629032834</v>
      </c>
    </row>
    <row r="21" spans="1:8" ht="16.5">
      <c r="A21" s="5" t="s">
        <v>16</v>
      </c>
      <c r="B21" s="42">
        <v>91.743203194158994</v>
      </c>
      <c r="C21" s="42">
        <v>88.837681624103396</v>
      </c>
      <c r="D21" s="42">
        <v>88.839447560427203</v>
      </c>
      <c r="E21" s="42">
        <v>90.301687178269006</v>
      </c>
      <c r="F21" s="68">
        <f t="shared" si="3"/>
        <v>-1.441516015889988</v>
      </c>
      <c r="G21" s="68">
        <f t="shared" si="4"/>
        <v>1.4640055541656096</v>
      </c>
      <c r="H21" s="68">
        <f t="shared" si="5"/>
        <v>1.4622396178418029</v>
      </c>
    </row>
    <row r="22" spans="1:8" ht="16.5">
      <c r="A22" s="28" t="s">
        <v>17</v>
      </c>
      <c r="B22" s="19">
        <v>100</v>
      </c>
      <c r="C22" s="19">
        <v>100</v>
      </c>
      <c r="D22" s="19">
        <v>100</v>
      </c>
      <c r="E22" s="20">
        <v>100</v>
      </c>
      <c r="F22" s="20"/>
      <c r="G22" s="20"/>
      <c r="H22" s="20"/>
    </row>
    <row r="23" spans="1:8" ht="16.5">
      <c r="A23" s="5" t="s">
        <v>1</v>
      </c>
      <c r="B23" s="7"/>
      <c r="C23" s="4"/>
      <c r="D23" s="7"/>
      <c r="E23" s="7"/>
      <c r="F23" s="7"/>
      <c r="G23" s="7"/>
      <c r="H23" s="7"/>
    </row>
    <row r="24" spans="1:8" ht="16.5">
      <c r="A24" s="5" t="s">
        <v>18</v>
      </c>
      <c r="B24" s="42">
        <v>10.9857941494908</v>
      </c>
      <c r="C24" s="42">
        <v>11.746596733393799</v>
      </c>
      <c r="D24" s="42">
        <v>12.480910826342599</v>
      </c>
      <c r="E24" s="42">
        <v>12.564208448890501</v>
      </c>
      <c r="F24" s="7">
        <f>E24-B24</f>
        <v>1.5784142993997001</v>
      </c>
      <c r="G24" s="7">
        <f>E24-C24</f>
        <v>0.81761171549670131</v>
      </c>
      <c r="H24" s="68">
        <f>E24-D24</f>
        <v>8.3297622547901184E-2</v>
      </c>
    </row>
    <row r="25" spans="1:8" ht="16.5">
      <c r="A25" s="5" t="s">
        <v>19</v>
      </c>
      <c r="B25" s="42">
        <v>89.0142058505092</v>
      </c>
      <c r="C25" s="42">
        <v>88.253403266606199</v>
      </c>
      <c r="D25" s="42">
        <v>87.519089173657406</v>
      </c>
      <c r="E25" s="42">
        <v>87.435791551109503</v>
      </c>
      <c r="F25" s="68">
        <f>E25-B25</f>
        <v>-1.5784142993996966</v>
      </c>
      <c r="G25" s="68">
        <f>E25-C25</f>
        <v>-0.81761171549669598</v>
      </c>
      <c r="H25" s="72">
        <f>E25-D25</f>
        <v>-8.3297622547902961E-2</v>
      </c>
    </row>
  </sheetData>
  <mergeCells count="1">
    <mergeCell ref="A2:H2"/>
  </mergeCells>
  <pageMargins left="1.0416666666666666E-2" right="1.0416666666666666E-2" top="0.11458333333333333" bottom="0.3645833333333333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>
      <selection activeCell="G5" sqref="G5"/>
    </sheetView>
  </sheetViews>
  <sheetFormatPr defaultRowHeight="15"/>
  <cols>
    <col min="1" max="1" width="67.28515625" customWidth="1"/>
    <col min="2" max="3" width="6.42578125" customWidth="1"/>
    <col min="4" max="4" width="6.7109375" style="34" customWidth="1"/>
    <col min="5" max="5" width="6.85546875" style="34" customWidth="1"/>
    <col min="6" max="6" width="11" customWidth="1"/>
    <col min="7" max="7" width="11.42578125" customWidth="1"/>
    <col min="8" max="8" width="9.5703125" customWidth="1"/>
    <col min="9" max="10" width="9.140625" customWidth="1"/>
  </cols>
  <sheetData>
    <row r="1" spans="1:10" ht="17.25" customHeight="1">
      <c r="A1" s="189" t="s">
        <v>76</v>
      </c>
      <c r="B1" s="189"/>
      <c r="C1" s="189"/>
      <c r="D1" s="36"/>
      <c r="E1" s="36"/>
      <c r="F1" s="11"/>
      <c r="G1" s="11"/>
      <c r="H1" s="11"/>
      <c r="I1" s="11"/>
      <c r="J1" s="11"/>
    </row>
    <row r="2" spans="1:10" s="29" customFormat="1" ht="17.25" customHeight="1">
      <c r="A2" s="22" t="s">
        <v>75</v>
      </c>
      <c r="B2" s="22"/>
      <c r="C2" s="22"/>
      <c r="D2" s="22"/>
      <c r="E2" s="22"/>
      <c r="F2" s="22"/>
      <c r="G2" s="22"/>
      <c r="H2" s="11"/>
      <c r="I2" s="11"/>
      <c r="J2" s="11"/>
    </row>
    <row r="3" spans="1:10" s="29" customFormat="1" ht="17.25" customHeight="1">
      <c r="A3" s="190" t="s">
        <v>127</v>
      </c>
      <c r="B3" s="190"/>
      <c r="C3" s="190"/>
      <c r="D3" s="190"/>
      <c r="E3" s="190"/>
      <c r="F3" s="190"/>
      <c r="G3" s="190"/>
      <c r="H3" s="11"/>
      <c r="I3" s="11"/>
      <c r="J3" s="11"/>
    </row>
    <row r="4" spans="1:10" ht="20.25" customHeight="1">
      <c r="A4" s="22" t="s">
        <v>36</v>
      </c>
      <c r="B4" s="22"/>
      <c r="C4" s="22"/>
      <c r="D4" s="22"/>
      <c r="E4" s="22"/>
      <c r="F4" s="11"/>
      <c r="G4" s="11"/>
      <c r="H4" s="11"/>
      <c r="I4" s="11"/>
      <c r="J4" s="11"/>
    </row>
    <row r="5" spans="1:10" ht="173.25" customHeight="1">
      <c r="A5" s="2"/>
      <c r="B5" s="16" t="s">
        <v>141</v>
      </c>
      <c r="C5" s="16" t="s">
        <v>137</v>
      </c>
      <c r="D5" s="16" t="s">
        <v>56</v>
      </c>
      <c r="E5" s="16" t="s">
        <v>125</v>
      </c>
      <c r="F5" s="16" t="s">
        <v>152</v>
      </c>
      <c r="G5" s="16" t="s">
        <v>153</v>
      </c>
      <c r="H5" s="16" t="s">
        <v>154</v>
      </c>
    </row>
    <row r="6" spans="1:10" ht="42.75" customHeight="1">
      <c r="A6" s="30" t="s">
        <v>20</v>
      </c>
      <c r="B6" s="30">
        <v>4.6596511710078401</v>
      </c>
      <c r="C6" s="171">
        <v>5.0480362502223501</v>
      </c>
      <c r="D6" s="90">
        <v>4.9089643859344596</v>
      </c>
      <c r="E6" s="90">
        <v>5.0595266312282297</v>
      </c>
      <c r="F6" s="89">
        <f>E6-B6</f>
        <v>0.39987546022038956</v>
      </c>
      <c r="G6" s="89">
        <f>E6-C6</f>
        <v>1.1490381005879513E-2</v>
      </c>
      <c r="H6" s="89">
        <f>E6-D6</f>
        <v>0.15056224529377005</v>
      </c>
    </row>
    <row r="7" spans="1:10" ht="34.5" customHeight="1">
      <c r="A7" s="13" t="s">
        <v>57</v>
      </c>
      <c r="B7" s="47">
        <v>1.56514198990702</v>
      </c>
      <c r="C7" s="47">
        <v>1.74420414514288</v>
      </c>
      <c r="D7" s="88">
        <v>1.7750152714838801</v>
      </c>
      <c r="E7" s="88">
        <v>2.06505827088422</v>
      </c>
      <c r="F7" s="91">
        <f t="shared" ref="F7:F9" si="0">E7-B7</f>
        <v>0.49991628097719998</v>
      </c>
      <c r="G7" s="92">
        <f t="shared" ref="G7:G9" si="1">E7-C7</f>
        <v>0.32085412574133998</v>
      </c>
      <c r="H7" s="92">
        <f t="shared" ref="H7" si="2">E7-D7</f>
        <v>0.29004299940033995</v>
      </c>
    </row>
    <row r="8" spans="1:10" ht="34.5" customHeight="1">
      <c r="A8" s="13" t="s">
        <v>21</v>
      </c>
      <c r="B8" s="6" t="s">
        <v>24</v>
      </c>
      <c r="C8" s="6" t="s">
        <v>24</v>
      </c>
      <c r="D8" s="6" t="s">
        <v>24</v>
      </c>
      <c r="E8" s="6" t="s">
        <v>24</v>
      </c>
      <c r="F8" s="7" t="s">
        <v>24</v>
      </c>
      <c r="G8" s="7" t="s">
        <v>24</v>
      </c>
      <c r="H8" s="7" t="s">
        <v>24</v>
      </c>
    </row>
    <row r="9" spans="1:10" ht="35.25" customHeight="1">
      <c r="A9" s="13" t="s">
        <v>22</v>
      </c>
      <c r="B9" s="42">
        <v>13.9685577811301</v>
      </c>
      <c r="C9" s="47">
        <v>13.332425762351001</v>
      </c>
      <c r="D9" s="88">
        <v>13.1541891733832</v>
      </c>
      <c r="E9" s="88">
        <v>13.0301871752935</v>
      </c>
      <c r="F9" s="92">
        <f t="shared" si="0"/>
        <v>-0.93837060583659948</v>
      </c>
      <c r="G9" s="92">
        <f t="shared" si="1"/>
        <v>-0.3022385870575004</v>
      </c>
      <c r="H9" s="92">
        <f>E9-D9</f>
        <v>-0.12400199808969958</v>
      </c>
    </row>
    <row r="10" spans="1:10" s="70" customFormat="1" ht="35.25" customHeight="1">
      <c r="A10" s="13" t="s">
        <v>23</v>
      </c>
      <c r="B10" s="47">
        <v>6.8749550032397702</v>
      </c>
      <c r="C10" s="47">
        <v>6.8749550032397702</v>
      </c>
      <c r="D10" s="88">
        <v>6.8749550032397702</v>
      </c>
      <c r="E10" s="88">
        <v>6.8749550032397702</v>
      </c>
      <c r="F10" s="92">
        <f t="shared" ref="F10" si="3">E10-B10</f>
        <v>0</v>
      </c>
      <c r="G10" s="92">
        <f t="shared" ref="G10" si="4">E10-C10</f>
        <v>0</v>
      </c>
      <c r="H10" s="92">
        <f>E10-D10</f>
        <v>0</v>
      </c>
    </row>
    <row r="11" spans="1:10" s="70" customFormat="1" ht="35.25" customHeight="1">
      <c r="A11" s="13" t="s">
        <v>72</v>
      </c>
      <c r="B11" s="6" t="s">
        <v>24</v>
      </c>
      <c r="C11" s="6" t="s">
        <v>24</v>
      </c>
      <c r="D11" s="6" t="s">
        <v>24</v>
      </c>
      <c r="E11" s="6">
        <v>1</v>
      </c>
      <c r="F11" s="6" t="s">
        <v>24</v>
      </c>
      <c r="G11" s="6" t="s">
        <v>24</v>
      </c>
      <c r="H11" s="6" t="s">
        <v>24</v>
      </c>
    </row>
    <row r="12" spans="1:10" ht="33" customHeight="1">
      <c r="A12" s="13" t="s">
        <v>73</v>
      </c>
      <c r="B12" s="6" t="s">
        <v>24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</row>
  </sheetData>
  <mergeCells count="2">
    <mergeCell ref="A1:C1"/>
    <mergeCell ref="A3:G3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3" workbookViewId="0">
      <selection activeCell="H7" sqref="H7"/>
    </sheetView>
  </sheetViews>
  <sheetFormatPr defaultRowHeight="15"/>
  <cols>
    <col min="1" max="1" width="37.42578125" customWidth="1"/>
    <col min="2" max="2" width="11.28515625" customWidth="1"/>
    <col min="3" max="3" width="11.140625" customWidth="1"/>
    <col min="4" max="4" width="10.5703125" style="70" customWidth="1"/>
    <col min="5" max="5" width="10.5703125" customWidth="1"/>
    <col min="6" max="6" width="10.140625" customWidth="1"/>
    <col min="7" max="7" width="13.5703125" customWidth="1"/>
    <col min="8" max="8" width="13.28515625" customWidth="1"/>
    <col min="9" max="9" width="14" customWidth="1"/>
  </cols>
  <sheetData>
    <row r="1" spans="1:9" hidden="1"/>
    <row r="2" spans="1:9" hidden="1"/>
    <row r="3" spans="1:9" ht="48.75" customHeight="1">
      <c r="A3" s="191" t="s">
        <v>37</v>
      </c>
      <c r="B3" s="191"/>
      <c r="C3" s="191"/>
      <c r="D3" s="191"/>
      <c r="E3" s="191"/>
      <c r="F3" s="191"/>
      <c r="G3" s="191"/>
      <c r="H3" s="191"/>
      <c r="I3" s="191"/>
    </row>
    <row r="4" spans="1:9" ht="31.5" customHeight="1">
      <c r="A4" s="191" t="s">
        <v>128</v>
      </c>
      <c r="B4" s="191"/>
      <c r="C4" s="191"/>
      <c r="D4" s="191"/>
      <c r="E4" s="191"/>
      <c r="F4" s="191"/>
      <c r="G4" s="191"/>
      <c r="H4" s="191"/>
      <c r="I4" s="191"/>
    </row>
    <row r="5" spans="1:9" ht="16.5">
      <c r="A5" s="46"/>
      <c r="B5" s="46"/>
      <c r="C5" s="46"/>
      <c r="D5" s="46"/>
      <c r="E5" s="46"/>
      <c r="F5" s="46" t="s">
        <v>38</v>
      </c>
      <c r="G5" s="46"/>
      <c r="H5" s="46"/>
      <c r="I5" s="46"/>
    </row>
    <row r="6" spans="1:9" ht="4.5" customHeight="1">
      <c r="A6" s="34"/>
      <c r="B6" s="34"/>
      <c r="C6" s="34"/>
      <c r="E6" s="34"/>
      <c r="F6" s="34"/>
      <c r="G6" s="34"/>
      <c r="H6" s="34"/>
      <c r="I6" s="34"/>
    </row>
    <row r="7" spans="1:9" ht="181.5" customHeight="1">
      <c r="A7" s="16"/>
      <c r="B7" s="16" t="s">
        <v>142</v>
      </c>
      <c r="C7" s="16" t="s">
        <v>138</v>
      </c>
      <c r="D7" s="16" t="s">
        <v>139</v>
      </c>
      <c r="E7" s="16" t="s">
        <v>130</v>
      </c>
      <c r="F7" s="16" t="s">
        <v>129</v>
      </c>
      <c r="G7" s="16" t="s">
        <v>155</v>
      </c>
      <c r="H7" s="16" t="s">
        <v>156</v>
      </c>
      <c r="I7" s="16" t="s">
        <v>157</v>
      </c>
    </row>
    <row r="8" spans="1:9" ht="38.25" customHeight="1">
      <c r="A8" s="69" t="s">
        <v>39</v>
      </c>
      <c r="B8" s="47">
        <v>37.799999999999997</v>
      </c>
      <c r="C8" s="42">
        <v>45.5</v>
      </c>
      <c r="D8" s="42">
        <v>3.1283179200000002</v>
      </c>
      <c r="E8" s="42">
        <v>13.235735480000001</v>
      </c>
      <c r="F8" s="42">
        <v>61.217751552999999</v>
      </c>
      <c r="G8" s="42">
        <f>E8/B8*100</f>
        <v>35.01517322751323</v>
      </c>
      <c r="H8" s="42">
        <f>F8/C8*100</f>
        <v>134.54450890769232</v>
      </c>
      <c r="I8" s="42">
        <f>E8/D8*100</f>
        <v>423.09432156435048</v>
      </c>
    </row>
    <row r="9" spans="1:9" ht="36.75" customHeight="1">
      <c r="A9" s="69" t="s">
        <v>40</v>
      </c>
      <c r="B9" s="42">
        <v>48.3</v>
      </c>
      <c r="C9" s="53">
        <v>59.7</v>
      </c>
      <c r="D9" s="42">
        <v>9.7254128000000009</v>
      </c>
      <c r="E9" s="42">
        <v>1.66537241</v>
      </c>
      <c r="F9" s="42">
        <v>83.148295343526001</v>
      </c>
      <c r="G9" s="42">
        <f>E9/B9*100</f>
        <v>3.447976004140787</v>
      </c>
      <c r="H9" s="42">
        <f t="shared" ref="H9" si="0">F9/C9*100</f>
        <v>139.27687662232159</v>
      </c>
      <c r="I9" s="42">
        <f t="shared" ref="I9" si="1">E9/D9*100</f>
        <v>17.123925166446405</v>
      </c>
    </row>
    <row r="10" spans="1:9" ht="42" customHeight="1">
      <c r="A10" s="69" t="s">
        <v>41</v>
      </c>
      <c r="B10" s="47">
        <v>171.6</v>
      </c>
      <c r="C10" s="42">
        <v>244.1</v>
      </c>
      <c r="D10" s="42">
        <v>18.193817241000001</v>
      </c>
      <c r="E10" s="42">
        <v>52.659641207999996</v>
      </c>
      <c r="F10" s="42">
        <v>188.07618109200001</v>
      </c>
      <c r="G10" s="42">
        <f t="shared" ref="G10" si="2">E10/B10*100</f>
        <v>30.687436601398598</v>
      </c>
      <c r="H10" s="42">
        <f>F10/C10*100</f>
        <v>77.048824699713236</v>
      </c>
      <c r="I10" s="42">
        <f>E10/D10*100</f>
        <v>289.43701319221134</v>
      </c>
    </row>
    <row r="11" spans="1:9">
      <c r="A11" s="34"/>
      <c r="B11" s="34"/>
      <c r="C11" s="34"/>
      <c r="E11" s="34"/>
      <c r="F11" s="34"/>
      <c r="G11" s="34"/>
      <c r="H11" s="34"/>
      <c r="I11" s="34"/>
    </row>
    <row r="12" spans="1:9" ht="39.75" customHeight="1">
      <c r="A12" s="192" t="s">
        <v>42</v>
      </c>
      <c r="B12" s="192"/>
      <c r="C12" s="192"/>
      <c r="D12" s="192"/>
      <c r="E12" s="192"/>
      <c r="F12" s="192"/>
      <c r="G12" s="192"/>
      <c r="H12" s="192"/>
      <c r="I12" s="192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F16"/>
  <sheetViews>
    <sheetView view="pageLayout" topLeftCell="A4" workbookViewId="0">
      <selection activeCell="F8" sqref="F8"/>
    </sheetView>
  </sheetViews>
  <sheetFormatPr defaultRowHeight="15"/>
  <cols>
    <col min="1" max="1" width="60" customWidth="1"/>
    <col min="2" max="2" width="11" customWidth="1"/>
    <col min="3" max="3" width="11.5703125" customWidth="1"/>
    <col min="4" max="4" width="11.7109375" customWidth="1"/>
    <col min="5" max="5" width="16.42578125" customWidth="1"/>
    <col min="6" max="6" width="18.140625" customWidth="1"/>
  </cols>
  <sheetData>
    <row r="4" spans="1:6" ht="16.5">
      <c r="A4" s="194" t="s">
        <v>69</v>
      </c>
      <c r="B4" s="194"/>
      <c r="C4" s="194"/>
      <c r="D4" s="194"/>
      <c r="E4" s="194"/>
      <c r="F4" s="194"/>
    </row>
    <row r="5" spans="1:6" ht="30" customHeight="1">
      <c r="A5" s="193" t="s">
        <v>74</v>
      </c>
      <c r="B5" s="193"/>
      <c r="C5" s="193"/>
      <c r="D5" s="193"/>
      <c r="E5" s="193"/>
      <c r="F5" s="193"/>
    </row>
    <row r="8" spans="1:6" ht="105.75" customHeight="1">
      <c r="A8" s="75"/>
      <c r="B8" s="76" t="s">
        <v>141</v>
      </c>
      <c r="C8" s="76" t="s">
        <v>137</v>
      </c>
      <c r="D8" s="76" t="s">
        <v>56</v>
      </c>
      <c r="E8" s="76" t="s">
        <v>125</v>
      </c>
      <c r="F8" s="77" t="s">
        <v>70</v>
      </c>
    </row>
    <row r="9" spans="1:6" ht="21.75" customHeight="1">
      <c r="A9" s="78" t="s">
        <v>59</v>
      </c>
      <c r="B9" s="82"/>
      <c r="C9" s="82"/>
      <c r="D9" s="79"/>
      <c r="E9" s="79"/>
      <c r="F9" s="81"/>
    </row>
    <row r="10" spans="1:6" ht="38.25" customHeight="1">
      <c r="A10" s="84" t="s">
        <v>68</v>
      </c>
      <c r="B10" s="86">
        <v>9.4797632675077192</v>
      </c>
      <c r="C10" s="86">
        <v>9.1573553550000906</v>
      </c>
      <c r="D10" s="86">
        <v>9.2252685835534294</v>
      </c>
      <c r="E10" s="86">
        <v>9.0073231927613993</v>
      </c>
      <c r="F10" s="85" t="s">
        <v>60</v>
      </c>
    </row>
    <row r="11" spans="1:6" ht="44.25" customHeight="1">
      <c r="A11" s="84" t="s">
        <v>67</v>
      </c>
      <c r="B11" s="7" t="s">
        <v>24</v>
      </c>
      <c r="C11" s="7" t="s">
        <v>24</v>
      </c>
      <c r="D11" s="86">
        <v>6.1692064844979599</v>
      </c>
      <c r="E11" s="86">
        <v>5.4332479984227602</v>
      </c>
      <c r="F11" s="85" t="s">
        <v>61</v>
      </c>
    </row>
    <row r="12" spans="1:6" ht="17.25">
      <c r="A12" s="80" t="s">
        <v>62</v>
      </c>
      <c r="B12" s="81"/>
      <c r="C12" s="81"/>
      <c r="D12" s="83"/>
      <c r="E12" s="83"/>
      <c r="F12" s="81"/>
    </row>
    <row r="13" spans="1:6" ht="38.25" customHeight="1">
      <c r="A13" s="84" t="s">
        <v>63</v>
      </c>
      <c r="B13" s="86">
        <v>89.0142058505092</v>
      </c>
      <c r="C13" s="86">
        <v>88.253403266606199</v>
      </c>
      <c r="D13" s="86">
        <v>79.099999999999994</v>
      </c>
      <c r="E13" s="86">
        <v>87.435791551109503</v>
      </c>
      <c r="F13" s="85" t="s">
        <v>64</v>
      </c>
    </row>
    <row r="14" spans="1:6" ht="17.25">
      <c r="A14" s="80" t="s">
        <v>65</v>
      </c>
      <c r="B14" s="81"/>
      <c r="C14" s="81"/>
      <c r="D14" s="83"/>
      <c r="E14" s="83"/>
      <c r="F14" s="81"/>
    </row>
    <row r="15" spans="1:6" ht="24.75" customHeight="1">
      <c r="A15" s="84" t="s">
        <v>71</v>
      </c>
      <c r="B15" s="86">
        <v>17.3450007740744</v>
      </c>
      <c r="C15" s="86">
        <v>21.5968015569463</v>
      </c>
      <c r="D15" s="86">
        <v>20.901552884087099</v>
      </c>
      <c r="E15" s="159">
        <v>22.263357428407399</v>
      </c>
      <c r="F15" s="85" t="s">
        <v>66</v>
      </c>
    </row>
    <row r="16" spans="1:6">
      <c r="B16" s="169"/>
      <c r="C16" s="169"/>
      <c r="D16" s="169"/>
      <c r="E16" s="169"/>
    </row>
  </sheetData>
  <mergeCells count="2">
    <mergeCell ref="A5:F5"/>
    <mergeCell ref="A4:F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B14" sqref="B14:D14"/>
    </sheetView>
  </sheetViews>
  <sheetFormatPr defaultRowHeight="15"/>
  <cols>
    <col min="1" max="1" width="72.7109375" customWidth="1"/>
    <col min="2" max="2" width="17.28515625" customWidth="1"/>
    <col min="3" max="3" width="17" customWidth="1"/>
    <col min="4" max="4" width="17.85546875" customWidth="1"/>
    <col min="5" max="5" width="17.28515625" customWidth="1"/>
  </cols>
  <sheetData>
    <row r="1" spans="1:5" ht="17.25">
      <c r="A1" s="189" t="s">
        <v>69</v>
      </c>
      <c r="B1" s="189"/>
      <c r="C1" s="189"/>
      <c r="D1" s="189"/>
      <c r="E1" s="189"/>
    </row>
    <row r="2" spans="1:5" ht="17.25">
      <c r="A2" s="195" t="s">
        <v>131</v>
      </c>
      <c r="B2" s="195"/>
      <c r="C2" s="195"/>
      <c r="D2" s="195"/>
      <c r="E2" s="195"/>
    </row>
    <row r="3" spans="1:5">
      <c r="A3" s="70"/>
      <c r="B3" s="70"/>
      <c r="C3" s="93" t="s">
        <v>77</v>
      </c>
      <c r="D3" s="70"/>
      <c r="E3" s="70"/>
    </row>
    <row r="4" spans="1:5" ht="53.25" customHeight="1">
      <c r="A4" s="94"/>
      <c r="B4" s="81" t="s">
        <v>143</v>
      </c>
      <c r="C4" s="81" t="s">
        <v>140</v>
      </c>
      <c r="D4" s="81" t="s">
        <v>132</v>
      </c>
      <c r="E4" s="81" t="s">
        <v>133</v>
      </c>
    </row>
    <row r="5" spans="1:5" ht="21.75" customHeight="1">
      <c r="A5" s="95" t="s">
        <v>78</v>
      </c>
      <c r="B5" s="96">
        <v>204.4</v>
      </c>
      <c r="C5" s="96">
        <v>237.5</v>
      </c>
      <c r="D5" s="96">
        <v>101.54009914024201</v>
      </c>
      <c r="E5" s="96">
        <v>100</v>
      </c>
    </row>
    <row r="6" spans="1:5" ht="18" customHeight="1">
      <c r="A6" s="97" t="s">
        <v>79</v>
      </c>
      <c r="B6" s="98"/>
      <c r="C6" s="98"/>
      <c r="D6" s="98"/>
      <c r="E6" s="99"/>
    </row>
    <row r="7" spans="1:5" ht="19.5" customHeight="1">
      <c r="A7" s="100" t="s">
        <v>80</v>
      </c>
      <c r="B7" s="101">
        <v>8.8000000000000007</v>
      </c>
      <c r="C7" s="101">
        <v>149.1</v>
      </c>
      <c r="D7" s="101">
        <v>50.448890646999999</v>
      </c>
      <c r="E7" s="96">
        <v>50.448890646999999</v>
      </c>
    </row>
    <row r="8" spans="1:5" ht="16.5" customHeight="1">
      <c r="A8" s="97" t="s">
        <v>79</v>
      </c>
      <c r="B8" s="98"/>
      <c r="C8" s="98"/>
      <c r="D8" s="98"/>
      <c r="E8" s="102"/>
    </row>
    <row r="9" spans="1:5" ht="34.5">
      <c r="A9" s="103" t="s">
        <v>81</v>
      </c>
      <c r="B9" s="98">
        <v>10.5</v>
      </c>
      <c r="C9" s="99">
        <v>149.1</v>
      </c>
      <c r="D9" s="102">
        <v>50.448890646999999</v>
      </c>
      <c r="E9" s="104"/>
    </row>
    <row r="10" spans="1:5" ht="17.25">
      <c r="A10" s="105" t="s">
        <v>82</v>
      </c>
      <c r="B10" s="98"/>
      <c r="C10" s="98"/>
      <c r="D10" s="98"/>
      <c r="E10" s="98"/>
    </row>
    <row r="11" spans="1:5" ht="17.25">
      <c r="A11" s="106" t="s">
        <v>83</v>
      </c>
      <c r="B11" s="98">
        <v>117.2</v>
      </c>
      <c r="C11" s="99">
        <v>252.7</v>
      </c>
      <c r="D11" s="102">
        <v>182.97508402599999</v>
      </c>
      <c r="E11" s="104"/>
    </row>
    <row r="12" spans="1:5" ht="17.25">
      <c r="A12" s="106" t="s">
        <v>84</v>
      </c>
      <c r="B12" s="107">
        <v>-106.8</v>
      </c>
      <c r="C12" s="99">
        <v>-103.6</v>
      </c>
      <c r="D12" s="99">
        <v>-132.52619337900001</v>
      </c>
      <c r="E12" s="104"/>
    </row>
    <row r="13" spans="1:5" ht="17.25">
      <c r="A13" s="108" t="s">
        <v>85</v>
      </c>
      <c r="B13" s="107">
        <v>-1.6</v>
      </c>
      <c r="C13" s="96"/>
      <c r="D13" s="102"/>
      <c r="E13" s="99"/>
    </row>
    <row r="14" spans="1:5" ht="17.25">
      <c r="A14" s="100" t="s">
        <v>86</v>
      </c>
      <c r="B14" s="101">
        <v>195.6</v>
      </c>
      <c r="C14" s="101">
        <v>88.4</v>
      </c>
      <c r="D14" s="101">
        <v>51.091208493241503</v>
      </c>
      <c r="E14" s="96">
        <v>51.091208493241503</v>
      </c>
    </row>
    <row r="15" spans="1:5" ht="17.25">
      <c r="A15" s="97" t="s">
        <v>79</v>
      </c>
      <c r="B15" s="101"/>
      <c r="C15" s="98"/>
      <c r="D15" s="98"/>
      <c r="E15" s="99"/>
    </row>
    <row r="16" spans="1:5" ht="17.25">
      <c r="A16" s="103" t="s">
        <v>87</v>
      </c>
      <c r="B16" s="99">
        <v>59.9</v>
      </c>
      <c r="C16" s="99">
        <v>88.4</v>
      </c>
      <c r="D16" s="99">
        <v>51.091208493241503</v>
      </c>
      <c r="E16" s="104"/>
    </row>
    <row r="17" spans="1:5" ht="17.25">
      <c r="A17" s="105" t="s">
        <v>82</v>
      </c>
      <c r="B17" s="101"/>
      <c r="C17" s="98"/>
      <c r="D17" s="98"/>
      <c r="E17" s="99"/>
    </row>
    <row r="18" spans="1:5" ht="17.25">
      <c r="A18" s="106" t="s">
        <v>88</v>
      </c>
      <c r="B18" s="99">
        <v>80</v>
      </c>
      <c r="C18" s="99">
        <v>116.7</v>
      </c>
      <c r="D18" s="99">
        <v>90.714895710595997</v>
      </c>
      <c r="E18" s="104"/>
    </row>
    <row r="19" spans="1:5" ht="17.25">
      <c r="A19" s="97" t="s">
        <v>79</v>
      </c>
      <c r="B19" s="99"/>
      <c r="C19" s="98"/>
      <c r="D19" s="98"/>
      <c r="E19" s="99"/>
    </row>
    <row r="20" spans="1:5" ht="17.25">
      <c r="A20" s="109" t="s">
        <v>89</v>
      </c>
      <c r="B20" s="99">
        <v>68.599999999999994</v>
      </c>
      <c r="C20" s="99">
        <v>116.7</v>
      </c>
      <c r="D20" s="99">
        <v>90.714895710595997</v>
      </c>
      <c r="E20" s="104"/>
    </row>
    <row r="21" spans="1:5" ht="17.25">
      <c r="A21" s="109" t="s">
        <v>90</v>
      </c>
      <c r="B21" s="107">
        <v>11.5</v>
      </c>
      <c r="C21" s="98">
        <v>0.15</v>
      </c>
      <c r="D21" s="99">
        <v>0</v>
      </c>
      <c r="E21" s="99"/>
    </row>
    <row r="22" spans="1:5" ht="17.25">
      <c r="A22" s="106" t="s">
        <v>91</v>
      </c>
      <c r="B22" s="99">
        <v>-20.100000000000001</v>
      </c>
      <c r="C22" s="99">
        <v>-28.3</v>
      </c>
      <c r="D22" s="176">
        <v>-39.623687217354465</v>
      </c>
      <c r="E22" s="104"/>
    </row>
    <row r="23" spans="1:5" ht="34.5">
      <c r="A23" s="103" t="s">
        <v>92</v>
      </c>
      <c r="B23" s="99">
        <v>135.66999999999999</v>
      </c>
      <c r="C23" s="102">
        <v>0</v>
      </c>
      <c r="D23" s="102">
        <v>0</v>
      </c>
      <c r="E23" s="104"/>
    </row>
    <row r="24" spans="1:5" ht="16.5" customHeight="1">
      <c r="A24" s="105" t="s">
        <v>82</v>
      </c>
      <c r="B24" s="101"/>
      <c r="C24" s="98"/>
      <c r="D24" s="98"/>
      <c r="E24" s="98"/>
    </row>
    <row r="25" spans="1:5" ht="17.25">
      <c r="A25" s="106" t="s">
        <v>83</v>
      </c>
      <c r="B25" s="99">
        <v>229.88</v>
      </c>
      <c r="C25" s="110">
        <v>0</v>
      </c>
      <c r="D25" s="110">
        <v>0</v>
      </c>
      <c r="E25" s="104"/>
    </row>
    <row r="26" spans="1:5" ht="17.25">
      <c r="A26" s="111" t="s">
        <v>84</v>
      </c>
      <c r="B26" s="107">
        <v>-94.2</v>
      </c>
      <c r="C26" s="110">
        <v>0</v>
      </c>
      <c r="D26" s="110">
        <v>0</v>
      </c>
      <c r="E26" s="104"/>
    </row>
    <row r="27" spans="1:5">
      <c r="A27" s="112" t="s">
        <v>93</v>
      </c>
      <c r="B27" s="70"/>
      <c r="C27" s="70"/>
      <c r="D27" s="70"/>
      <c r="E27" s="70"/>
    </row>
    <row r="28" spans="1:5" ht="33" customHeight="1">
      <c r="A28" s="196" t="s">
        <v>94</v>
      </c>
      <c r="B28" s="196"/>
      <c r="C28" s="196"/>
      <c r="D28" s="196"/>
      <c r="E28" s="196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12" sqref="B12:D12"/>
    </sheetView>
  </sheetViews>
  <sheetFormatPr defaultRowHeight="15"/>
  <cols>
    <col min="1" max="1" width="61" customWidth="1"/>
    <col min="2" max="2" width="13.28515625" customWidth="1"/>
    <col min="3" max="3" width="14" customWidth="1"/>
    <col min="4" max="4" width="13" customWidth="1"/>
    <col min="5" max="6" width="13.28515625" customWidth="1"/>
  </cols>
  <sheetData>
    <row r="1" spans="1:6" ht="16.5">
      <c r="A1" s="191" t="s">
        <v>69</v>
      </c>
      <c r="B1" s="191"/>
      <c r="C1" s="191"/>
      <c r="D1" s="191"/>
      <c r="E1" s="191"/>
      <c r="F1" s="191"/>
    </row>
    <row r="2" spans="1:6" ht="36.75" customHeight="1">
      <c r="A2" s="195" t="s">
        <v>134</v>
      </c>
      <c r="B2" s="195"/>
      <c r="C2" s="195"/>
      <c r="D2" s="195"/>
      <c r="E2" s="195"/>
      <c r="F2" s="195"/>
    </row>
    <row r="3" spans="1:6">
      <c r="A3" s="70"/>
      <c r="B3" s="70"/>
      <c r="C3" s="70"/>
      <c r="D3" s="93" t="s">
        <v>77</v>
      </c>
      <c r="E3" s="70"/>
      <c r="F3" s="70"/>
    </row>
    <row r="4" spans="1:6">
      <c r="A4" s="70"/>
      <c r="B4" s="70"/>
      <c r="C4" s="70"/>
      <c r="D4" s="70"/>
      <c r="E4" s="70"/>
      <c r="F4" s="70"/>
    </row>
    <row r="5" spans="1:6" ht="51.75">
      <c r="A5" s="94"/>
      <c r="B5" s="81" t="s">
        <v>143</v>
      </c>
      <c r="C5" s="81" t="s">
        <v>140</v>
      </c>
      <c r="D5" s="81" t="s">
        <v>132</v>
      </c>
      <c r="E5" s="81" t="s">
        <v>133</v>
      </c>
      <c r="F5" s="81" t="s">
        <v>130</v>
      </c>
    </row>
    <row r="6" spans="1:6" ht="17.25">
      <c r="A6" s="113" t="s">
        <v>95</v>
      </c>
      <c r="B6" s="114">
        <v>70.599999999999994</v>
      </c>
      <c r="C6" s="114">
        <v>94.23</v>
      </c>
      <c r="D6" s="114">
        <v>118.24128735226</v>
      </c>
      <c r="E6" s="114">
        <v>100</v>
      </c>
      <c r="F6" s="114">
        <v>6.4554503523258999</v>
      </c>
    </row>
    <row r="7" spans="1:6" ht="17.25">
      <c r="A7" s="122" t="s">
        <v>79</v>
      </c>
      <c r="B7" s="98"/>
      <c r="C7" s="98"/>
      <c r="D7" s="115"/>
      <c r="E7" s="115"/>
      <c r="F7" s="115"/>
    </row>
    <row r="8" spans="1:6" ht="17.25">
      <c r="A8" s="116" t="s">
        <v>96</v>
      </c>
      <c r="B8" s="117">
        <v>31.7</v>
      </c>
      <c r="C8" s="118">
        <v>41.56</v>
      </c>
      <c r="D8" s="119">
        <v>57.869396446000003</v>
      </c>
      <c r="E8" s="119">
        <v>48.941784838317602</v>
      </c>
      <c r="F8" s="119">
        <v>0.15295633924999999</v>
      </c>
    </row>
    <row r="9" spans="1:6" ht="17.25">
      <c r="A9" s="122" t="s">
        <v>79</v>
      </c>
      <c r="B9" s="98"/>
      <c r="C9" s="98"/>
      <c r="D9" s="115"/>
      <c r="E9" s="115"/>
      <c r="F9" s="115"/>
    </row>
    <row r="10" spans="1:6" s="70" customFormat="1" ht="34.5">
      <c r="A10" s="120" t="s">
        <v>97</v>
      </c>
      <c r="B10" s="98">
        <v>31.7</v>
      </c>
      <c r="C10" s="115">
        <v>41.56</v>
      </c>
      <c r="D10" s="115">
        <v>57.869396446000003</v>
      </c>
      <c r="E10" s="119">
        <v>48.941784838317602</v>
      </c>
      <c r="F10" s="119">
        <v>0.15295633924999999</v>
      </c>
    </row>
    <row r="11" spans="1:6" ht="17.25">
      <c r="A11" s="121" t="s">
        <v>98</v>
      </c>
      <c r="B11" s="98">
        <v>0.05</v>
      </c>
      <c r="C11" s="114"/>
      <c r="D11" s="115"/>
      <c r="E11" s="104"/>
      <c r="F11" s="115"/>
    </row>
    <row r="12" spans="1:6" ht="17.25">
      <c r="A12" s="116" t="s">
        <v>99</v>
      </c>
      <c r="B12" s="117">
        <v>38.83</v>
      </c>
      <c r="C12" s="118">
        <v>52.67</v>
      </c>
      <c r="D12" s="174">
        <v>60.371890906259999</v>
      </c>
      <c r="E12" s="174">
        <v>51.058215161682398</v>
      </c>
      <c r="F12" s="119">
        <v>6.3024940130758997</v>
      </c>
    </row>
    <row r="13" spans="1:6" ht="17.25">
      <c r="A13" s="122" t="s">
        <v>79</v>
      </c>
      <c r="B13" s="98"/>
      <c r="C13" s="98"/>
      <c r="D13" s="115"/>
      <c r="E13" s="115"/>
      <c r="F13" s="115"/>
    </row>
    <row r="14" spans="1:6" s="70" customFormat="1" ht="34.5">
      <c r="A14" s="121" t="s">
        <v>100</v>
      </c>
      <c r="B14" s="98">
        <v>15.66</v>
      </c>
      <c r="C14" s="115">
        <v>21.54</v>
      </c>
      <c r="D14" s="115">
        <v>29.114917351060001</v>
      </c>
      <c r="E14" s="115">
        <v>24.623308831476098</v>
      </c>
      <c r="F14" s="119">
        <v>6.3024940130758997</v>
      </c>
    </row>
    <row r="15" spans="1:6" s="70" customFormat="1" ht="34.5">
      <c r="A15" s="123" t="s">
        <v>101</v>
      </c>
      <c r="B15" s="98">
        <f>23.17</f>
        <v>23.17</v>
      </c>
      <c r="C15" s="115">
        <v>31.13</v>
      </c>
      <c r="D15" s="115">
        <v>31.256973555199998</v>
      </c>
      <c r="E15" s="115">
        <v>26.434906330206299</v>
      </c>
      <c r="F15" s="115">
        <v>0</v>
      </c>
    </row>
    <row r="16" spans="1:6" ht="17.25">
      <c r="A16" s="124" t="s">
        <v>102</v>
      </c>
      <c r="B16" s="125"/>
      <c r="C16" s="125"/>
      <c r="D16" s="125"/>
      <c r="E16" s="164"/>
      <c r="F16" s="125"/>
    </row>
    <row r="17" spans="1:6">
      <c r="A17" s="70"/>
      <c r="B17" s="70"/>
      <c r="C17" s="70"/>
      <c r="D17" s="70"/>
      <c r="E17" s="70"/>
      <c r="F17" s="70"/>
    </row>
    <row r="18" spans="1:6" ht="34.5" customHeight="1">
      <c r="A18" s="196" t="s">
        <v>94</v>
      </c>
      <c r="B18" s="196"/>
      <c r="C18" s="196"/>
      <c r="D18" s="196"/>
      <c r="E18" s="196"/>
      <c r="F18" s="196"/>
    </row>
  </sheetData>
  <mergeCells count="3">
    <mergeCell ref="A1:F1"/>
    <mergeCell ref="A2:F2"/>
    <mergeCell ref="A18:F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4" sqref="E4"/>
    </sheetView>
  </sheetViews>
  <sheetFormatPr defaultRowHeight="15"/>
  <cols>
    <col min="1" max="1" width="68.42578125" customWidth="1"/>
    <col min="2" max="2" width="16.28515625" customWidth="1"/>
    <col min="3" max="3" width="16" customWidth="1"/>
    <col min="4" max="4" width="15.42578125" customWidth="1"/>
    <col min="5" max="5" width="14.7109375" customWidth="1"/>
  </cols>
  <sheetData>
    <row r="1" spans="1:5" ht="17.25">
      <c r="A1" s="193" t="s">
        <v>69</v>
      </c>
      <c r="B1" s="193"/>
      <c r="C1" s="193"/>
      <c r="D1" s="193"/>
      <c r="E1" s="193"/>
    </row>
    <row r="2" spans="1:5" ht="17.25">
      <c r="A2" s="197" t="s">
        <v>135</v>
      </c>
      <c r="B2" s="197"/>
      <c r="C2" s="197"/>
      <c r="D2" s="197"/>
      <c r="E2" s="197"/>
    </row>
    <row r="3" spans="1:5">
      <c r="A3" s="70"/>
      <c r="B3" s="70"/>
      <c r="C3" s="70"/>
      <c r="D3" s="70"/>
      <c r="E3" s="70"/>
    </row>
    <row r="4" spans="1:5" ht="17.25">
      <c r="A4" s="94"/>
      <c r="B4" s="81" t="s">
        <v>141</v>
      </c>
      <c r="C4" s="81" t="s">
        <v>137</v>
      </c>
      <c r="D4" s="81" t="s">
        <v>56</v>
      </c>
      <c r="E4" s="81" t="s">
        <v>125</v>
      </c>
    </row>
    <row r="5" spans="1:5" ht="24.75" customHeight="1">
      <c r="A5" s="130" t="s">
        <v>103</v>
      </c>
      <c r="B5" s="175">
        <v>314.75597099999999</v>
      </c>
      <c r="C5" s="175">
        <v>485.94705900000002</v>
      </c>
      <c r="D5" s="126">
        <v>508.33326899999997</v>
      </c>
      <c r="E5" s="175">
        <v>554.49035700000002</v>
      </c>
    </row>
    <row r="6" spans="1:5" ht="21.75" customHeight="1">
      <c r="A6" s="131" t="s">
        <v>104</v>
      </c>
      <c r="B6" s="152">
        <v>100</v>
      </c>
      <c r="C6" s="152">
        <v>100</v>
      </c>
      <c r="D6" s="152">
        <v>100</v>
      </c>
      <c r="E6" s="152">
        <v>100</v>
      </c>
    </row>
    <row r="7" spans="1:5" ht="17.25">
      <c r="A7" s="131" t="s">
        <v>79</v>
      </c>
      <c r="B7" s="127"/>
      <c r="C7" s="127"/>
      <c r="D7" s="127"/>
      <c r="E7" s="127"/>
    </row>
    <row r="8" spans="1:5" ht="17.25">
      <c r="A8" s="128" t="s">
        <v>105</v>
      </c>
      <c r="B8" s="158">
        <v>6.51298208414289</v>
      </c>
      <c r="C8" s="158">
        <v>13.919170565450401</v>
      </c>
      <c r="D8" s="154">
        <v>15.5</v>
      </c>
      <c r="E8" s="157">
        <v>4.1772232298712497</v>
      </c>
    </row>
    <row r="9" spans="1:5" ht="17.25">
      <c r="A9" s="128" t="s">
        <v>106</v>
      </c>
      <c r="B9" s="158">
        <v>47.943331947148401</v>
      </c>
      <c r="C9" s="158">
        <v>41.916605364207001</v>
      </c>
      <c r="D9" s="154">
        <v>41.8</v>
      </c>
      <c r="E9" s="157">
        <v>44.309970028928703</v>
      </c>
    </row>
    <row r="10" spans="1:5" ht="17.25">
      <c r="A10" s="128" t="s">
        <v>107</v>
      </c>
      <c r="B10" s="158">
        <v>45.22422165583</v>
      </c>
      <c r="C10" s="158">
        <v>43.761066161735897</v>
      </c>
      <c r="D10" s="154">
        <v>42.2</v>
      </c>
      <c r="E10" s="158">
        <v>50.9535192872615</v>
      </c>
    </row>
    <row r="11" spans="1:5" ht="17.25">
      <c r="A11" s="128" t="s">
        <v>108</v>
      </c>
      <c r="B11" s="158">
        <v>0.31946431287875399</v>
      </c>
      <c r="C11" s="158">
        <v>0.403157908606666</v>
      </c>
      <c r="D11" s="153">
        <v>0.4</v>
      </c>
      <c r="E11" s="158">
        <v>0.55928745393853596</v>
      </c>
    </row>
    <row r="12" spans="1:5" ht="36" customHeight="1">
      <c r="A12" s="131" t="s">
        <v>109</v>
      </c>
      <c r="B12" s="160">
        <v>13.9685577811301</v>
      </c>
      <c r="C12" s="160">
        <v>13.332425762351001</v>
      </c>
      <c r="D12" s="154">
        <v>13.154199999999999</v>
      </c>
      <c r="E12" s="156">
        <v>13.0301871752935</v>
      </c>
    </row>
    <row r="13" spans="1:5" ht="22.5" customHeight="1">
      <c r="A13" s="131" t="s">
        <v>110</v>
      </c>
      <c r="B13" s="129">
        <v>2083.0140561114199</v>
      </c>
      <c r="C13" s="129">
        <v>2274.7250467174899</v>
      </c>
      <c r="D13" s="129">
        <v>2208.3267577672555</v>
      </c>
      <c r="E13" s="129">
        <v>2796.0547845145002</v>
      </c>
    </row>
    <row r="14" spans="1:5">
      <c r="A14" s="70"/>
      <c r="B14" s="70"/>
      <c r="C14" s="70"/>
      <c r="D14" s="70"/>
      <c r="E14" s="70"/>
    </row>
    <row r="15" spans="1:5" ht="33.75" customHeight="1">
      <c r="A15" s="196" t="s">
        <v>94</v>
      </c>
      <c r="B15" s="196"/>
      <c r="C15" s="196"/>
      <c r="D15" s="196"/>
      <c r="E15" s="196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1" sqref="D11"/>
    </sheetView>
  </sheetViews>
  <sheetFormatPr defaultRowHeight="15"/>
  <cols>
    <col min="1" max="1" width="56.5703125" customWidth="1"/>
    <col min="2" max="2" width="17.7109375" customWidth="1"/>
    <col min="3" max="3" width="17.85546875" customWidth="1"/>
    <col min="4" max="4" width="18.140625" customWidth="1"/>
    <col min="5" max="5" width="16.85546875" customWidth="1"/>
  </cols>
  <sheetData>
    <row r="1" spans="1:5" ht="17.25">
      <c r="A1" s="193" t="s">
        <v>69</v>
      </c>
      <c r="B1" s="193"/>
      <c r="C1" s="193"/>
      <c r="D1" s="193"/>
      <c r="E1" s="193"/>
    </row>
    <row r="2" spans="1:5" ht="37.5" customHeight="1">
      <c r="A2" s="197" t="s">
        <v>136</v>
      </c>
      <c r="B2" s="197"/>
      <c r="C2" s="197"/>
      <c r="D2" s="197"/>
      <c r="E2" s="197"/>
    </row>
    <row r="3" spans="1:5" ht="17.25">
      <c r="A3" s="73"/>
      <c r="B3" s="73"/>
      <c r="C3" s="73"/>
      <c r="D3" s="73"/>
      <c r="E3" s="73"/>
    </row>
    <row r="4" spans="1:5" ht="17.25">
      <c r="A4" s="94"/>
      <c r="B4" s="98" t="s">
        <v>141</v>
      </c>
      <c r="C4" s="98" t="s">
        <v>137</v>
      </c>
      <c r="D4" s="98" t="s">
        <v>56</v>
      </c>
      <c r="E4" s="98" t="s">
        <v>125</v>
      </c>
    </row>
    <row r="5" spans="1:5" ht="34.5">
      <c r="A5" s="132" t="s">
        <v>111</v>
      </c>
      <c r="B5" s="155">
        <v>2677.6846120550999</v>
      </c>
      <c r="C5" s="165">
        <v>3080.30880228973</v>
      </c>
      <c r="D5" s="165">
        <v>3379.9525870887901</v>
      </c>
      <c r="E5" s="165">
        <v>3628.5533794021999</v>
      </c>
    </row>
    <row r="6" spans="1:5" ht="17.25">
      <c r="A6" s="133" t="s">
        <v>112</v>
      </c>
      <c r="B6" s="147">
        <v>100</v>
      </c>
      <c r="C6" s="146">
        <v>100</v>
      </c>
      <c r="D6" s="145">
        <v>100</v>
      </c>
      <c r="E6" s="144">
        <v>100</v>
      </c>
    </row>
    <row r="7" spans="1:5" ht="17.25">
      <c r="A7" s="136" t="s">
        <v>79</v>
      </c>
      <c r="B7" s="98"/>
      <c r="C7" s="98"/>
      <c r="D7" s="134"/>
      <c r="E7" s="135"/>
    </row>
    <row r="8" spans="1:5" ht="17.25">
      <c r="A8" s="137" t="s">
        <v>113</v>
      </c>
      <c r="B8" s="138">
        <v>84.070088269458395</v>
      </c>
      <c r="C8" s="138">
        <v>84.652847872958205</v>
      </c>
      <c r="D8" s="138">
        <v>83.770658523853257</v>
      </c>
      <c r="E8" s="138">
        <v>81.194273401578698</v>
      </c>
    </row>
    <row r="9" spans="1:5" ht="17.25">
      <c r="A9" s="137" t="s">
        <v>114</v>
      </c>
      <c r="B9" s="138">
        <v>15.2098639230188</v>
      </c>
      <c r="C9" s="138">
        <v>14.6180409223526</v>
      </c>
      <c r="D9" s="139">
        <v>15.565565447777784</v>
      </c>
      <c r="E9" s="138">
        <v>18.135046350814399</v>
      </c>
    </row>
    <row r="10" spans="1:5" ht="17.25">
      <c r="A10" s="137" t="s">
        <v>115</v>
      </c>
      <c r="B10" s="138">
        <v>0.72004780752275699</v>
      </c>
      <c r="C10" s="138">
        <v>0.72911120468917001</v>
      </c>
      <c r="D10" s="140">
        <v>0.66377602836895744</v>
      </c>
      <c r="E10" s="138">
        <v>0.67068024760689504</v>
      </c>
    </row>
    <row r="11" spans="1:5" ht="17.25">
      <c r="A11" s="133" t="s">
        <v>116</v>
      </c>
      <c r="B11" s="148">
        <v>100</v>
      </c>
      <c r="C11" s="149">
        <v>100</v>
      </c>
      <c r="D11" s="150">
        <v>100</v>
      </c>
      <c r="E11" s="151">
        <v>100</v>
      </c>
    </row>
    <row r="12" spans="1:5" ht="17.25">
      <c r="A12" s="136" t="s">
        <v>79</v>
      </c>
      <c r="B12" s="98"/>
      <c r="C12" s="98"/>
      <c r="D12" s="141"/>
      <c r="E12" s="142"/>
    </row>
    <row r="13" spans="1:5" ht="17.25">
      <c r="A13" s="143" t="s">
        <v>117</v>
      </c>
      <c r="B13" s="138">
        <v>20.993815931428301</v>
      </c>
      <c r="C13" s="138">
        <v>28.086637961546</v>
      </c>
      <c r="D13" s="141">
        <v>33.728587022988854</v>
      </c>
      <c r="E13" s="138">
        <v>34.721300655944098</v>
      </c>
    </row>
    <row r="14" spans="1:5" ht="17.25">
      <c r="A14" s="143" t="s">
        <v>118</v>
      </c>
      <c r="B14" s="138">
        <v>59.3252526825964</v>
      </c>
      <c r="C14" s="138">
        <v>51.988194181889803</v>
      </c>
      <c r="D14" s="141">
        <v>47.097168625394218</v>
      </c>
      <c r="E14" s="138">
        <v>45.107361108008597</v>
      </c>
    </row>
    <row r="15" spans="1:5" ht="17.25">
      <c r="A15" s="143" t="s">
        <v>119</v>
      </c>
      <c r="B15" s="138">
        <v>10.035442991598799</v>
      </c>
      <c r="C15" s="138">
        <v>10.952480592371099</v>
      </c>
      <c r="D15" s="141">
        <v>11.233018832980823</v>
      </c>
      <c r="E15" s="138">
        <v>12.7191701865172</v>
      </c>
    </row>
    <row r="16" spans="1:5" ht="17.25">
      <c r="A16" s="143" t="s">
        <v>120</v>
      </c>
      <c r="B16" s="138">
        <v>8.8649958933358004</v>
      </c>
      <c r="C16" s="138">
        <v>8.0650684437134093</v>
      </c>
      <c r="D16" s="141">
        <v>7.0832217071827399</v>
      </c>
      <c r="E16" s="138">
        <v>6.6398916493782698</v>
      </c>
    </row>
    <row r="17" spans="1:5" ht="17.25">
      <c r="A17" s="143" t="s">
        <v>121</v>
      </c>
      <c r="B17" s="138">
        <v>0.23554975271149001</v>
      </c>
      <c r="C17" s="138">
        <v>0.21026770417933199</v>
      </c>
      <c r="D17" s="141">
        <v>0.19507483874579537</v>
      </c>
      <c r="E17" s="138">
        <v>0.16333379758340899</v>
      </c>
    </row>
    <row r="18" spans="1:5" ht="17.25">
      <c r="A18" s="143" t="s">
        <v>122</v>
      </c>
      <c r="B18" s="138">
        <v>0.54494274832920997</v>
      </c>
      <c r="C18" s="138">
        <v>0.69735111630031699</v>
      </c>
      <c r="D18" s="141">
        <v>0.66292897270756601</v>
      </c>
      <c r="E18" s="138">
        <v>0.64894260256844205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2017-11-15T10:50:38Z</cp:lastPrinted>
  <dcterms:created xsi:type="dcterms:W3CDTF">2016-03-11T11:20:21Z</dcterms:created>
  <dcterms:modified xsi:type="dcterms:W3CDTF">2017-12-21T07:19:07Z</dcterms:modified>
</cp:coreProperties>
</file>