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7400" windowHeight="9990"/>
  </bookViews>
  <sheets>
    <sheet name="functional" sheetId="1" r:id="rId1"/>
  </sheets>
  <definedNames>
    <definedName name="_xlnm._FilterDatabase" localSheetId="0" hidden="1">functional!$A$7:$J$188</definedName>
    <definedName name="_xlnm.Print_Titles" localSheetId="0">functional!$6:$6</definedName>
  </definedNames>
  <calcPr calcId="124519"/>
</workbook>
</file>

<file path=xl/calcChain.xml><?xml version="1.0" encoding="utf-8"?>
<calcChain xmlns="http://schemas.openxmlformats.org/spreadsheetml/2006/main">
  <c r="E31" i="1"/>
  <c r="E29"/>
  <c r="L83"/>
  <c r="K9"/>
  <c r="K11"/>
  <c r="N181"/>
  <c r="L93"/>
  <c r="L92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1"/>
  <c r="O32"/>
  <c r="O33"/>
  <c r="O34"/>
  <c r="O35"/>
  <c r="O36"/>
  <c r="O37"/>
  <c r="O38"/>
  <c r="O39"/>
  <c r="O41"/>
  <c r="O42"/>
  <c r="O43"/>
  <c r="O44"/>
  <c r="O45"/>
  <c r="O46"/>
  <c r="O47"/>
  <c r="O48"/>
  <c r="O49"/>
  <c r="O50"/>
  <c r="O51"/>
  <c r="O52"/>
  <c r="O53"/>
  <c r="O54"/>
  <c r="O55"/>
  <c r="O56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6"/>
  <c r="O87"/>
  <c r="O88"/>
  <c r="O89"/>
  <c r="O90"/>
  <c r="O91"/>
  <c r="O92"/>
  <c r="O93"/>
  <c r="O94"/>
  <c r="O96"/>
  <c r="O97"/>
  <c r="O98"/>
  <c r="O99"/>
  <c r="O100"/>
  <c r="O101"/>
  <c r="O102"/>
  <c r="O103"/>
  <c r="O104"/>
  <c r="O106"/>
  <c r="O107"/>
  <c r="O109"/>
  <c r="O110"/>
  <c r="O111"/>
  <c r="O112"/>
  <c r="O113"/>
  <c r="O114"/>
  <c r="O115"/>
  <c r="O116"/>
  <c r="O117"/>
  <c r="O118"/>
  <c r="O119"/>
  <c r="O120"/>
  <c r="O121"/>
  <c r="O122"/>
  <c r="O123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7"/>
  <c r="O188"/>
  <c r="O9"/>
  <c r="O11"/>
  <c r="N9"/>
  <c r="O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1"/>
  <c r="N32"/>
  <c r="N33"/>
  <c r="N34"/>
  <c r="N35"/>
  <c r="N36"/>
  <c r="N37"/>
  <c r="N38"/>
  <c r="N39"/>
  <c r="N41"/>
  <c r="N42"/>
  <c r="N43"/>
  <c r="N44"/>
  <c r="N45"/>
  <c r="N46"/>
  <c r="N47"/>
  <c r="N48"/>
  <c r="N49"/>
  <c r="N50"/>
  <c r="N51"/>
  <c r="N52"/>
  <c r="N53"/>
  <c r="N54"/>
  <c r="N55"/>
  <c r="N56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6"/>
  <c r="N87"/>
  <c r="N88"/>
  <c r="N89"/>
  <c r="N90"/>
  <c r="N91"/>
  <c r="N92"/>
  <c r="N93"/>
  <c r="N94"/>
  <c r="N96"/>
  <c r="N97"/>
  <c r="N98"/>
  <c r="N99"/>
  <c r="N100"/>
  <c r="N101"/>
  <c r="N102"/>
  <c r="N103"/>
  <c r="N104"/>
  <c r="N106"/>
  <c r="N107"/>
  <c r="N109"/>
  <c r="N110"/>
  <c r="N111"/>
  <c r="N112"/>
  <c r="N113"/>
  <c r="N114"/>
  <c r="N115"/>
  <c r="N116"/>
  <c r="N117"/>
  <c r="N118"/>
  <c r="N119"/>
  <c r="N120"/>
  <c r="N121"/>
  <c r="N122"/>
  <c r="N123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7"/>
  <c r="N168"/>
  <c r="N169"/>
  <c r="N170"/>
  <c r="N171"/>
  <c r="N172"/>
  <c r="N173"/>
  <c r="N174"/>
  <c r="N175"/>
  <c r="N176"/>
  <c r="N177"/>
  <c r="N178"/>
  <c r="N179"/>
  <c r="N180"/>
  <c r="N182"/>
  <c r="N183"/>
  <c r="N184"/>
  <c r="N185"/>
  <c r="N187"/>
  <c r="N188"/>
  <c r="N7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38"/>
  <c r="M39"/>
  <c r="M41"/>
  <c r="M42"/>
  <c r="M43"/>
  <c r="M44"/>
  <c r="M45"/>
  <c r="M46"/>
  <c r="M47"/>
  <c r="M48"/>
  <c r="M49"/>
  <c r="M50"/>
  <c r="M51"/>
  <c r="M52"/>
  <c r="M53"/>
  <c r="M54"/>
  <c r="M55"/>
  <c r="M56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9"/>
  <c r="M80"/>
  <c r="M81"/>
  <c r="M82"/>
  <c r="M83"/>
  <c r="M84"/>
  <c r="M86"/>
  <c r="M87"/>
  <c r="M88"/>
  <c r="M89"/>
  <c r="M90"/>
  <c r="M91"/>
  <c r="M92"/>
  <c r="M93"/>
  <c r="M94"/>
  <c r="M96"/>
  <c r="M97"/>
  <c r="M98"/>
  <c r="M99"/>
  <c r="M100"/>
  <c r="M101"/>
  <c r="M102"/>
  <c r="M103"/>
  <c r="M104"/>
  <c r="M106"/>
  <c r="M107"/>
  <c r="M109"/>
  <c r="M110"/>
  <c r="M111"/>
  <c r="M112"/>
  <c r="M113"/>
  <c r="M114"/>
  <c r="M115"/>
  <c r="M116"/>
  <c r="M117"/>
  <c r="M118"/>
  <c r="M119"/>
  <c r="M120"/>
  <c r="M121"/>
  <c r="M122"/>
  <c r="M123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7"/>
  <c r="M188"/>
  <c r="M9"/>
  <c r="M7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1"/>
  <c r="L32"/>
  <c r="L33"/>
  <c r="L34"/>
  <c r="L35"/>
  <c r="L36"/>
  <c r="L37"/>
  <c r="L38"/>
  <c r="L39"/>
  <c r="L41"/>
  <c r="L42"/>
  <c r="L43"/>
  <c r="L45"/>
  <c r="L46"/>
  <c r="L47"/>
  <c r="L48"/>
  <c r="L49"/>
  <c r="L50"/>
  <c r="L51"/>
  <c r="L52"/>
  <c r="L53"/>
  <c r="L54"/>
  <c r="L55"/>
  <c r="L56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4"/>
  <c r="L86"/>
  <c r="L87"/>
  <c r="L88"/>
  <c r="L89"/>
  <c r="L90"/>
  <c r="L91"/>
  <c r="L94"/>
  <c r="L96"/>
  <c r="L97"/>
  <c r="L98"/>
  <c r="L99"/>
  <c r="L100"/>
  <c r="L101"/>
  <c r="L102"/>
  <c r="L103"/>
  <c r="L104"/>
  <c r="L106"/>
  <c r="L107"/>
  <c r="L109"/>
  <c r="L110"/>
  <c r="L111"/>
  <c r="L112"/>
  <c r="L113"/>
  <c r="L114"/>
  <c r="L115"/>
  <c r="L116"/>
  <c r="L117"/>
  <c r="L118"/>
  <c r="L119"/>
  <c r="L9"/>
  <c r="L7"/>
  <c r="K12"/>
  <c r="K13"/>
  <c r="K14"/>
  <c r="K15"/>
  <c r="K16"/>
  <c r="K17"/>
  <c r="K18"/>
  <c r="K7"/>
  <c r="L133"/>
  <c r="K133"/>
  <c r="L144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7"/>
  <c r="L188"/>
  <c r="L121"/>
  <c r="L122"/>
  <c r="L123"/>
  <c r="L125"/>
  <c r="L126"/>
  <c r="L127"/>
  <c r="L128"/>
  <c r="L129"/>
  <c r="L130"/>
  <c r="L131"/>
  <c r="L132"/>
  <c r="L134"/>
  <c r="L135"/>
  <c r="L136"/>
  <c r="L137"/>
  <c r="L138"/>
  <c r="L139"/>
  <c r="L140"/>
  <c r="L141"/>
  <c r="L142"/>
  <c r="L143"/>
  <c r="L120"/>
  <c r="K54"/>
  <c r="K55"/>
  <c r="K56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6"/>
  <c r="K87"/>
  <c r="K88"/>
  <c r="K89"/>
  <c r="K90"/>
  <c r="K91"/>
  <c r="K92"/>
  <c r="K93"/>
  <c r="K94"/>
  <c r="K96"/>
  <c r="K97"/>
  <c r="K98"/>
  <c r="K99"/>
  <c r="K100"/>
  <c r="K101"/>
  <c r="K102"/>
  <c r="K103"/>
  <c r="K104"/>
  <c r="K106"/>
  <c r="K107"/>
  <c r="K109"/>
  <c r="K110"/>
  <c r="K111"/>
  <c r="K112"/>
  <c r="K113"/>
  <c r="K114"/>
  <c r="K115"/>
  <c r="K116"/>
  <c r="K117"/>
  <c r="K118"/>
  <c r="K119"/>
  <c r="K120"/>
  <c r="K121"/>
  <c r="K122"/>
  <c r="K123"/>
  <c r="K125"/>
  <c r="K126"/>
  <c r="K127"/>
  <c r="K128"/>
  <c r="K129"/>
  <c r="K130"/>
  <c r="K131"/>
  <c r="K132"/>
  <c r="K134"/>
  <c r="K135"/>
  <c r="K136"/>
  <c r="K137"/>
  <c r="K138"/>
  <c r="K139"/>
  <c r="K140"/>
  <c r="K141"/>
  <c r="K142"/>
  <c r="K143"/>
  <c r="K144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7"/>
  <c r="K188"/>
  <c r="K39"/>
  <c r="K41"/>
  <c r="K42"/>
  <c r="K43"/>
  <c r="K45"/>
  <c r="K46"/>
  <c r="K47"/>
  <c r="K48"/>
  <c r="K49"/>
  <c r="K50"/>
  <c r="K51"/>
  <c r="K52"/>
  <c r="K53"/>
  <c r="K28"/>
  <c r="K29"/>
  <c r="K31"/>
  <c r="K32"/>
  <c r="K33"/>
  <c r="K34"/>
  <c r="K35"/>
  <c r="K36"/>
  <c r="K37"/>
  <c r="K38"/>
  <c r="K19"/>
  <c r="K20"/>
  <c r="K21"/>
  <c r="K22"/>
  <c r="K23"/>
  <c r="K24"/>
  <c r="K25"/>
  <c r="K26"/>
  <c r="K27"/>
  <c r="E120"/>
  <c r="E182"/>
  <c r="E187"/>
  <c r="E180"/>
  <c r="E178"/>
  <c r="E176"/>
  <c r="E174"/>
  <c r="E172"/>
  <c r="E170"/>
  <c r="E167"/>
  <c r="E163"/>
  <c r="E161"/>
  <c r="E158"/>
  <c r="E155"/>
  <c r="E152"/>
  <c r="E149"/>
  <c r="E146"/>
  <c r="E142"/>
  <c r="E139"/>
  <c r="E135"/>
  <c r="E127"/>
  <c r="E125"/>
  <c r="E118"/>
  <c r="E114"/>
  <c r="E109"/>
  <c r="E106"/>
  <c r="E100"/>
  <c r="E98"/>
  <c r="E96"/>
  <c r="E92"/>
  <c r="E90"/>
  <c r="E88"/>
  <c r="E86"/>
  <c r="E82"/>
  <c r="E79"/>
  <c r="E77"/>
  <c r="E75"/>
  <c r="E70"/>
  <c r="E68"/>
  <c r="E64"/>
  <c r="E61"/>
  <c r="E60" s="1"/>
  <c r="E58"/>
  <c r="E54"/>
  <c r="E52"/>
  <c r="E50"/>
  <c r="E47"/>
  <c r="E45"/>
  <c r="E37"/>
  <c r="E35"/>
  <c r="E33"/>
  <c r="E41" l="1"/>
</calcChain>
</file>

<file path=xl/sharedStrings.xml><?xml version="1.0" encoding="utf-8"?>
<sst xmlns="http://schemas.openxmlformats.org/spreadsheetml/2006/main" count="204" uniqueCount="157">
  <si>
    <t>(հազար դրամ)</t>
  </si>
  <si>
    <t>ԲԱԺԻՆ</t>
  </si>
  <si>
    <t>ԽՈՒՄԲ</t>
  </si>
  <si>
    <t>ԴԱՍ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</si>
  <si>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</si>
  <si>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</si>
  <si>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</si>
  <si>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</si>
  <si>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</si>
  <si>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</si>
  <si>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</si>
  <si>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</si>
  <si>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</si>
  <si>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</si>
  <si>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</si>
  <si>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</si>
  <si>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</si>
  <si>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</si>
  <si>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</si>
  <si>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</si>
  <si>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</si>
  <si>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</si>
  <si>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</si>
  <si>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</si>
  <si>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</si>
  <si>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</si>
  <si>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</si>
  <si>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</si>
  <si>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</si>
  <si>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</si>
  <si>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</si>
  <si>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</si>
  <si>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</si>
  <si>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</si>
  <si>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</si>
  <si>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</si>
  <si>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</si>
  <si>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</si>
  <si>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</si>
  <si>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</si>
  <si>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</si>
  <si>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</si>
  <si>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</si>
  <si>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</si>
  <si>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</si>
  <si>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</si>
  <si>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</si>
  <si>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</si>
  <si>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</si>
  <si>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</si>
  <si>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</si>
  <si>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</si>
  <si>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</si>
  <si>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</si>
  <si>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</si>
  <si>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</si>
  <si>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</si>
  <si>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</si>
  <si>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</si>
  <si>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</si>
  <si>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</si>
  <si>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</si>
  <si>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</si>
  <si>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</si>
  <si>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</si>
  <si>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</si>
  <si>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</si>
  <si>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</si>
  <si>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</si>
  <si>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</si>
  <si>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</si>
  <si>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</si>
  <si>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</si>
  <si>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</si>
  <si>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</si>
  <si>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</si>
  <si>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</si>
  <si>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</si>
  <si>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</si>
  <si>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</si>
  <si>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</si>
  <si>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</si>
  <si>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</si>
  <si>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</si>
  <si>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</si>
  <si>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</si>
  <si>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</si>
  <si>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</si>
  <si>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</si>
  <si>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</si>
  <si>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</si>
  <si>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</si>
  <si>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</si>
  <si>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</si>
  <si>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</si>
  <si>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</si>
  <si>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</si>
  <si>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</si>
  <si>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</si>
  <si>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</si>
  <si>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</si>
  <si>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</si>
  <si>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</si>
  <si>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</si>
  <si>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</si>
  <si>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</si>
  <si>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</si>
  <si>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</si>
  <si>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</si>
  <si>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</si>
  <si>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</si>
  <si>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</si>
  <si>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</si>
  <si>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</si>
  <si>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</si>
  <si>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</si>
  <si>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</si>
  <si>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</si>
  <si>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</si>
  <si>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</si>
  <si>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</si>
  <si>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</si>
  <si>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</si>
  <si>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</si>
  <si>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</si>
  <si>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</si>
  <si>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</si>
  <si>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</si>
  <si>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</si>
  <si>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</si>
  <si>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</si>
  <si>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</si>
  <si>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</si>
  <si>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</si>
  <si>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</si>
  <si>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</si>
  <si>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</si>
  <si>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</si>
  <si>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</si>
  <si>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</si>
  <si>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</si>
  <si>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ՏԵՂԵԿԱՆՔ</t>
  </si>
  <si>
    <t>-</t>
  </si>
  <si>
    <t xml:space="preserve">Քաղաքական կուսակցություններ, հասարակական կազմակերպություններ,  արհմիություններ                          </t>
  </si>
  <si>
    <t>2016թ. 1-ին կիսամյակ (փաստացի)</t>
  </si>
  <si>
    <t>2014թ. 1-ին կիսամյակ (փաստացի)</t>
  </si>
  <si>
    <t>2015թ. 1-ին կիսամյակ (փաստացի)</t>
  </si>
  <si>
    <t>(գործառական դասակարգում)</t>
  </si>
  <si>
    <t>Հայաստանի Հանրապետության 2014-2017 թթ. առաջին կիսամյակներում պետական բյուջեների ծախսերի վերաբերյալ</t>
  </si>
  <si>
    <t>2017թ. 1-ին կիսամյակ (հաստատված)</t>
  </si>
  <si>
    <t>2017թ. 1-ին կիսամյակ (ճշտված)</t>
  </si>
  <si>
    <t>2017թ. 1-ին կիսամյակ (փաստացի)</t>
  </si>
  <si>
    <t>2017թ.՝ 2014թ. նկատմամբ (%)</t>
  </si>
  <si>
    <t>2017թ.՝ 2015թ. նկատմամբ (%)</t>
  </si>
  <si>
    <t>2017թ.՝ 2016թ. նկատմամբ (%)</t>
  </si>
  <si>
    <t>2017թ. փաստացին 2017թ. 1-ին կիսամյակի ճշտվածի նկատմամբ (%)</t>
  </si>
  <si>
    <t>2017թ. փաստացին 2017թ. 1-ին կիսամյակի հաստ.  նկատ. (%)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</si>
</sst>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0.00;[Red]0.00"/>
    <numFmt numFmtId="167" formatCode="0.00_);[Red]\(0.00\)"/>
  </numFmts>
  <fonts count="10">
    <font>
      <sz val="10"/>
      <name val="Arial"/>
      <family val="2"/>
    </font>
    <font>
      <sz val="10"/>
      <name val="Arial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164" fontId="8" fillId="0" borderId="0" xfId="1" applyNumberFormat="1" applyFont="1" applyFill="1" applyBorder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/>
    <xf numFmtId="164" fontId="5" fillId="0" borderId="1" xfId="3" applyNumberFormat="1" applyFont="1" applyFill="1" applyBorder="1" applyAlignment="1">
      <alignment horizontal="center" vertical="center" textRotation="90" wrapText="1"/>
    </xf>
    <xf numFmtId="0" fontId="5" fillId="0" borderId="1" xfId="4" applyFont="1" applyFill="1" applyBorder="1" applyAlignment="1">
      <alignment horizontal="center" vertical="center" textRotation="90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5" fillId="2" borderId="1" xfId="6" applyFont="1" applyFill="1" applyBorder="1" applyAlignment="1">
      <alignment horizontal="center" vertical="center" textRotation="90" wrapText="1"/>
    </xf>
    <xf numFmtId="0" fontId="5" fillId="2" borderId="1" xfId="7" applyFont="1" applyFill="1" applyBorder="1" applyAlignment="1">
      <alignment horizontal="center" vertical="center" textRotation="90" wrapText="1"/>
    </xf>
    <xf numFmtId="0" fontId="5" fillId="2" borderId="1" xfId="8" applyFont="1" applyFill="1" applyBorder="1" applyAlignment="1">
      <alignment horizontal="center" vertical="center" textRotation="90" wrapText="1"/>
    </xf>
    <xf numFmtId="0" fontId="5" fillId="2" borderId="1" xfId="9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vertical="center"/>
    </xf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6" fontId="9" fillId="3" borderId="4" xfId="1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9" fillId="0" borderId="5" xfId="1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/>
    <xf numFmtId="167" fontId="5" fillId="0" borderId="1" xfId="1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wrapText="1"/>
    </xf>
  </cellXfs>
  <cellStyles count="10">
    <cellStyle name="_Sheet2" xfId="2"/>
    <cellStyle name="Comma" xfId="1" builtinId="3"/>
    <cellStyle name="Comma 2" xfId="3"/>
    <cellStyle name="Normal" xfId="0" builtinId="0"/>
    <cellStyle name="Normal 2" xfId="4"/>
    <cellStyle name="Normal 3" xfId="6"/>
    <cellStyle name="Normal 4" xfId="7"/>
    <cellStyle name="Normal 5" xfId="8"/>
    <cellStyle name="Normal 6" xfId="9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Layout" workbookViewId="0">
      <selection activeCell="H185" sqref="H185:J185"/>
    </sheetView>
  </sheetViews>
  <sheetFormatPr defaultRowHeight="13.5"/>
  <cols>
    <col min="1" max="1" width="3" style="2" customWidth="1"/>
    <col min="2" max="2" width="2.85546875" style="2" customWidth="1"/>
    <col min="3" max="3" width="3.140625" style="2" customWidth="1"/>
    <col min="4" max="4" width="29.5703125" style="5" customWidth="1"/>
    <col min="5" max="5" width="11.85546875" style="4" customWidth="1"/>
    <col min="6" max="6" width="12.42578125" style="4" customWidth="1"/>
    <col min="7" max="7" width="12.5703125" style="4" customWidth="1"/>
    <col min="8" max="8" width="13.28515625" style="2" customWidth="1"/>
    <col min="9" max="9" width="12.140625" style="3" customWidth="1"/>
    <col min="10" max="10" width="12.5703125" style="3" customWidth="1"/>
    <col min="11" max="11" width="6.85546875" style="2" customWidth="1"/>
    <col min="12" max="12" width="7" style="2" customWidth="1"/>
    <col min="13" max="13" width="7.140625" style="2" customWidth="1"/>
    <col min="14" max="14" width="6.42578125" style="2" customWidth="1"/>
    <col min="15" max="15" width="6" style="2" customWidth="1"/>
    <col min="16" max="16384" width="9.140625" style="2"/>
  </cols>
  <sheetData>
    <row r="1" spans="1:15" s="1" customFormat="1" ht="15" customHeight="1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" customFormat="1" ht="17.25">
      <c r="A2" s="52" t="s">
        <v>148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 customHeight="1">
      <c r="A3" s="54" t="s">
        <v>147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.7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276" customHeight="1">
      <c r="A6" s="12" t="s">
        <v>1</v>
      </c>
      <c r="B6" s="12" t="s">
        <v>2</v>
      </c>
      <c r="C6" s="12" t="s">
        <v>3</v>
      </c>
      <c r="D6" s="13"/>
      <c r="E6" s="14" t="s">
        <v>145</v>
      </c>
      <c r="F6" s="15" t="s">
        <v>146</v>
      </c>
      <c r="G6" s="15" t="s">
        <v>144</v>
      </c>
      <c r="H6" s="16" t="s">
        <v>149</v>
      </c>
      <c r="I6" s="15" t="s">
        <v>150</v>
      </c>
      <c r="J6" s="15" t="s">
        <v>151</v>
      </c>
      <c r="K6" s="17" t="s">
        <v>152</v>
      </c>
      <c r="L6" s="18" t="s">
        <v>153</v>
      </c>
      <c r="M6" s="17" t="s">
        <v>154</v>
      </c>
      <c r="N6" s="19" t="s">
        <v>156</v>
      </c>
      <c r="O6" s="20" t="s">
        <v>155</v>
      </c>
    </row>
    <row r="7" spans="1:15">
      <c r="A7" s="21"/>
      <c r="B7" s="21"/>
      <c r="C7" s="21"/>
      <c r="D7" s="22" t="s">
        <v>4</v>
      </c>
      <c r="E7" s="34">
        <v>514526285.69999999</v>
      </c>
      <c r="F7" s="34">
        <v>595070949.92999995</v>
      </c>
      <c r="G7" s="34">
        <v>631817960.28999996</v>
      </c>
      <c r="H7" s="35">
        <v>635280575.89999998</v>
      </c>
      <c r="I7" s="35">
        <v>703815723.64999986</v>
      </c>
      <c r="J7" s="35">
        <v>619990791.71000004</v>
      </c>
      <c r="K7" s="36">
        <f>J7/E7*100</f>
        <v>120.49739905251261</v>
      </c>
      <c r="L7" s="37">
        <f>J7/F7*100</f>
        <v>104.18770934506742</v>
      </c>
      <c r="M7" s="37">
        <f>J7/G7*100</f>
        <v>98.128073381362668</v>
      </c>
      <c r="N7" s="37">
        <f>J7/H7*100</f>
        <v>97.593223408674362</v>
      </c>
      <c r="O7" s="37">
        <f>J7/I7*100</f>
        <v>88.089931906425406</v>
      </c>
    </row>
    <row r="8" spans="1:15" s="3" customFormat="1">
      <c r="A8" s="23"/>
      <c r="B8" s="23"/>
      <c r="C8" s="23"/>
      <c r="D8" s="24" t="s">
        <v>5</v>
      </c>
      <c r="E8" s="38"/>
      <c r="F8" s="38"/>
      <c r="G8" s="39"/>
      <c r="H8" s="39"/>
      <c r="I8" s="39"/>
      <c r="J8" s="39"/>
      <c r="K8" s="40"/>
      <c r="L8" s="41"/>
      <c r="M8" s="41"/>
      <c r="N8" s="41"/>
      <c r="O8" s="42"/>
    </row>
    <row r="9" spans="1:15" ht="40.5" customHeight="1">
      <c r="A9" s="25">
        <v>1</v>
      </c>
      <c r="B9" s="25"/>
      <c r="C9" s="26"/>
      <c r="D9" s="27" t="s">
        <v>6</v>
      </c>
      <c r="E9" s="39">
        <v>96883742.799999997</v>
      </c>
      <c r="F9" s="39">
        <v>117507772.97</v>
      </c>
      <c r="G9" s="39">
        <v>132888850.37999998</v>
      </c>
      <c r="H9" s="43">
        <v>137305673.19999999</v>
      </c>
      <c r="I9" s="43">
        <v>147472660.31</v>
      </c>
      <c r="J9" s="43">
        <v>139075146.05000001</v>
      </c>
      <c r="K9" s="40">
        <f t="shared" ref="K9:K18" si="0">J9/E9*100</f>
        <v>143.5484860830542</v>
      </c>
      <c r="L9" s="42">
        <f>J9/F9*100</f>
        <v>118.35399696112547</v>
      </c>
      <c r="M9" s="42">
        <f>J9/G9*100</f>
        <v>104.65524056556296</v>
      </c>
      <c r="N9" s="42">
        <f>J9/H9*100</f>
        <v>101.28871066195684</v>
      </c>
      <c r="O9" s="42">
        <f t="shared" ref="O9:O71" si="1">J9/I9*100</f>
        <v>94.305714535597502</v>
      </c>
    </row>
    <row r="10" spans="1:15" ht="14.25" customHeight="1">
      <c r="A10" s="25"/>
      <c r="B10" s="25"/>
      <c r="C10" s="26"/>
      <c r="D10" s="28" t="s">
        <v>5</v>
      </c>
      <c r="E10" s="38"/>
      <c r="F10" s="38"/>
      <c r="G10" s="38"/>
      <c r="H10" s="38"/>
      <c r="I10" s="38"/>
      <c r="J10" s="38"/>
      <c r="K10" s="44"/>
      <c r="L10" s="45"/>
      <c r="M10" s="45"/>
      <c r="N10" s="45"/>
      <c r="O10" s="45"/>
    </row>
    <row r="11" spans="1:15" ht="72.75" customHeight="1">
      <c r="A11" s="25"/>
      <c r="B11" s="25">
        <v>1</v>
      </c>
      <c r="C11" s="25"/>
      <c r="D11" s="29" t="s">
        <v>7</v>
      </c>
      <c r="E11" s="38">
        <v>37269746.100000001</v>
      </c>
      <c r="F11" s="38">
        <v>50151292.720000006</v>
      </c>
      <c r="G11" s="38">
        <v>49987982.239999995</v>
      </c>
      <c r="H11" s="38">
        <v>38859165.199999996</v>
      </c>
      <c r="I11" s="38">
        <v>46892016.310000002</v>
      </c>
      <c r="J11" s="38">
        <v>41266629.700000003</v>
      </c>
      <c r="K11" s="44">
        <f t="shared" si="0"/>
        <v>110.72420399451018</v>
      </c>
      <c r="L11" s="45">
        <f t="shared" ref="L11:L73" si="2">J11/F11*100</f>
        <v>82.284279151877456</v>
      </c>
      <c r="M11" s="45">
        <f t="shared" ref="M11:M73" si="3">J11/G11*100</f>
        <v>82.553101467213779</v>
      </c>
      <c r="N11" s="45">
        <f t="shared" ref="N11:N73" si="4">J11/H11*100</f>
        <v>106.1953582574646</v>
      </c>
      <c r="O11" s="45">
        <f t="shared" si="1"/>
        <v>88.003530125872715</v>
      </c>
    </row>
    <row r="12" spans="1:15" ht="30" customHeight="1">
      <c r="A12" s="25"/>
      <c r="B12" s="25"/>
      <c r="C12" s="25">
        <v>1</v>
      </c>
      <c r="D12" s="29" t="s">
        <v>8</v>
      </c>
      <c r="E12" s="38">
        <v>5765653.5099999998</v>
      </c>
      <c r="F12" s="38">
        <v>9085565.7799999993</v>
      </c>
      <c r="G12" s="38">
        <v>9474755.8599999994</v>
      </c>
      <c r="H12" s="38">
        <v>9388150.4000000004</v>
      </c>
      <c r="I12" s="38">
        <v>9897841.5</v>
      </c>
      <c r="J12" s="38">
        <v>8475525.1300000008</v>
      </c>
      <c r="K12" s="44">
        <f t="shared" si="0"/>
        <v>147.00025097415195</v>
      </c>
      <c r="L12" s="45">
        <f t="shared" si="2"/>
        <v>93.285606369799481</v>
      </c>
      <c r="M12" s="45">
        <f t="shared" si="3"/>
        <v>89.453757492385677</v>
      </c>
      <c r="N12" s="45">
        <f t="shared" si="4"/>
        <v>90.278966238120773</v>
      </c>
      <c r="O12" s="45">
        <f t="shared" si="1"/>
        <v>85.630034891950942</v>
      </c>
    </row>
    <row r="13" spans="1:15" ht="42.75" customHeight="1">
      <c r="A13" s="25"/>
      <c r="B13" s="25"/>
      <c r="C13" s="25">
        <v>2</v>
      </c>
      <c r="D13" s="29" t="s">
        <v>9</v>
      </c>
      <c r="E13" s="38">
        <v>25652153.100000001</v>
      </c>
      <c r="F13" s="38">
        <v>34921446.310000002</v>
      </c>
      <c r="G13" s="38">
        <v>33559601.259999998</v>
      </c>
      <c r="H13" s="38">
        <v>22564647.399999999</v>
      </c>
      <c r="I13" s="38">
        <v>29985394.899999999</v>
      </c>
      <c r="J13" s="38">
        <v>26105585.350000001</v>
      </c>
      <c r="K13" s="44">
        <f t="shared" si="0"/>
        <v>101.76761867993061</v>
      </c>
      <c r="L13" s="41">
        <f t="shared" si="2"/>
        <v>74.755166547968784</v>
      </c>
      <c r="M13" s="41">
        <f t="shared" si="3"/>
        <v>77.788723256123703</v>
      </c>
      <c r="N13" s="41">
        <f t="shared" si="4"/>
        <v>115.69241427632502</v>
      </c>
      <c r="O13" s="45">
        <f t="shared" si="1"/>
        <v>87.061002321500197</v>
      </c>
    </row>
    <row r="14" spans="1:15">
      <c r="A14" s="25"/>
      <c r="B14" s="25"/>
      <c r="C14" s="25">
        <v>3</v>
      </c>
      <c r="D14" s="29" t="s">
        <v>10</v>
      </c>
      <c r="E14" s="38">
        <v>5851939.5</v>
      </c>
      <c r="F14" s="38">
        <v>6144280.6299999999</v>
      </c>
      <c r="G14" s="38">
        <v>6953625.1200000001</v>
      </c>
      <c r="H14" s="38">
        <v>6906367.4000000004</v>
      </c>
      <c r="I14" s="38">
        <v>7008779.9100000001</v>
      </c>
      <c r="J14" s="38">
        <v>6685519.2199999997</v>
      </c>
      <c r="K14" s="44">
        <f t="shared" si="0"/>
        <v>114.24450338216927</v>
      </c>
      <c r="L14" s="41">
        <f t="shared" si="2"/>
        <v>108.80881949560302</v>
      </c>
      <c r="M14" s="41">
        <f t="shared" si="3"/>
        <v>96.14437224651536</v>
      </c>
      <c r="N14" s="41">
        <f t="shared" si="4"/>
        <v>96.802252657453465</v>
      </c>
      <c r="O14" s="45">
        <f t="shared" si="1"/>
        <v>95.387775131320964</v>
      </c>
    </row>
    <row r="15" spans="1:15" ht="20.25" customHeight="1">
      <c r="A15" s="25"/>
      <c r="B15" s="25">
        <v>3</v>
      </c>
      <c r="C15" s="25"/>
      <c r="D15" s="29" t="s">
        <v>11</v>
      </c>
      <c r="E15" s="38">
        <v>1018323.8</v>
      </c>
      <c r="F15" s="38">
        <v>1569050.6600000001</v>
      </c>
      <c r="G15" s="38">
        <v>2378369.9700000002</v>
      </c>
      <c r="H15" s="38">
        <v>2497360.6</v>
      </c>
      <c r="I15" s="38">
        <v>2564339.5</v>
      </c>
      <c r="J15" s="38">
        <v>1661901.44</v>
      </c>
      <c r="K15" s="44">
        <f t="shared" si="0"/>
        <v>163.19970524110306</v>
      </c>
      <c r="L15" s="41">
        <f t="shared" si="2"/>
        <v>105.917640670697</v>
      </c>
      <c r="M15" s="41">
        <f t="shared" si="3"/>
        <v>69.875648488784094</v>
      </c>
      <c r="N15" s="41">
        <f t="shared" si="4"/>
        <v>66.546314537035613</v>
      </c>
      <c r="O15" s="45">
        <f t="shared" si="1"/>
        <v>64.808167561276491</v>
      </c>
    </row>
    <row r="16" spans="1:15" ht="30.75" customHeight="1">
      <c r="A16" s="25"/>
      <c r="B16" s="25"/>
      <c r="C16" s="25">
        <v>1</v>
      </c>
      <c r="D16" s="29" t="s">
        <v>12</v>
      </c>
      <c r="E16" s="38">
        <v>222514.39</v>
      </c>
      <c r="F16" s="38">
        <v>321943.59999999998</v>
      </c>
      <c r="G16" s="38">
        <v>320781.11</v>
      </c>
      <c r="H16" s="38">
        <v>360537.8</v>
      </c>
      <c r="I16" s="38">
        <v>360087.8</v>
      </c>
      <c r="J16" s="38">
        <v>324660.84000000003</v>
      </c>
      <c r="K16" s="44">
        <f t="shared" si="0"/>
        <v>145.90554795130328</v>
      </c>
      <c r="L16" s="41">
        <f t="shared" si="2"/>
        <v>100.84401118705266</v>
      </c>
      <c r="M16" s="41">
        <f t="shared" si="3"/>
        <v>101.20946336272732</v>
      </c>
      <c r="N16" s="41">
        <f t="shared" si="4"/>
        <v>90.049043401274446</v>
      </c>
      <c r="O16" s="45">
        <f t="shared" si="1"/>
        <v>90.161577259768322</v>
      </c>
    </row>
    <row r="17" spans="1:15" ht="27">
      <c r="A17" s="25"/>
      <c r="B17" s="25"/>
      <c r="C17" s="25">
        <v>2</v>
      </c>
      <c r="D17" s="29" t="s">
        <v>13</v>
      </c>
      <c r="E17" s="38">
        <v>432043.64</v>
      </c>
      <c r="F17" s="38">
        <v>747976.02</v>
      </c>
      <c r="G17" s="38">
        <v>1597192.3</v>
      </c>
      <c r="H17" s="38">
        <v>1536605</v>
      </c>
      <c r="I17" s="38">
        <v>1605908.9</v>
      </c>
      <c r="J17" s="38">
        <v>784686.45</v>
      </c>
      <c r="K17" s="44">
        <f t="shared" si="0"/>
        <v>181.62203475556311</v>
      </c>
      <c r="L17" s="41">
        <f t="shared" si="2"/>
        <v>104.90796884103315</v>
      </c>
      <c r="M17" s="41">
        <f t="shared" si="3"/>
        <v>49.129115511012664</v>
      </c>
      <c r="N17" s="41">
        <f t="shared" si="4"/>
        <v>51.06624343927033</v>
      </c>
      <c r="O17" s="45">
        <f t="shared" si="1"/>
        <v>48.862451039408278</v>
      </c>
    </row>
    <row r="18" spans="1:15" ht="29.25" customHeight="1">
      <c r="A18" s="25"/>
      <c r="B18" s="25"/>
      <c r="C18" s="25">
        <v>3</v>
      </c>
      <c r="D18" s="29" t="s">
        <v>14</v>
      </c>
      <c r="E18" s="38">
        <v>363765.74</v>
      </c>
      <c r="F18" s="38">
        <v>499131.04</v>
      </c>
      <c r="G18" s="38">
        <v>460396.56</v>
      </c>
      <c r="H18" s="38">
        <v>600217.80000000005</v>
      </c>
      <c r="I18" s="38">
        <v>598342.80000000005</v>
      </c>
      <c r="J18" s="38">
        <v>552554.15</v>
      </c>
      <c r="K18" s="44">
        <f t="shared" si="0"/>
        <v>151.89834809622261</v>
      </c>
      <c r="L18" s="41">
        <f t="shared" si="2"/>
        <v>110.70322334591735</v>
      </c>
      <c r="M18" s="41">
        <f t="shared" si="3"/>
        <v>120.01700229906149</v>
      </c>
      <c r="N18" s="41">
        <f t="shared" si="4"/>
        <v>92.058940937772917</v>
      </c>
      <c r="O18" s="45">
        <f t="shared" si="1"/>
        <v>92.347421912656088</v>
      </c>
    </row>
    <row r="19" spans="1:15" ht="27">
      <c r="A19" s="25"/>
      <c r="B19" s="25">
        <v>4</v>
      </c>
      <c r="C19" s="25"/>
      <c r="D19" s="29" t="s">
        <v>15</v>
      </c>
      <c r="E19" s="38">
        <v>3943245.92</v>
      </c>
      <c r="F19" s="38">
        <v>4390641.6500000004</v>
      </c>
      <c r="G19" s="38">
        <v>4310551.03</v>
      </c>
      <c r="H19" s="38">
        <v>4864893.4000000004</v>
      </c>
      <c r="I19" s="38">
        <v>4864893.4000000004</v>
      </c>
      <c r="J19" s="38">
        <v>4489093.21</v>
      </c>
      <c r="K19" s="44">
        <f t="shared" ref="K19:K77" si="5">J19/E19*100</f>
        <v>113.84258808793746</v>
      </c>
      <c r="L19" s="41">
        <f t="shared" si="2"/>
        <v>102.24230460711819</v>
      </c>
      <c r="M19" s="41">
        <f t="shared" si="3"/>
        <v>104.14198042796399</v>
      </c>
      <c r="N19" s="41">
        <f t="shared" si="4"/>
        <v>92.275263626537011</v>
      </c>
      <c r="O19" s="45">
        <f t="shared" si="1"/>
        <v>92.275263626537011</v>
      </c>
    </row>
    <row r="20" spans="1:15" ht="27">
      <c r="A20" s="25"/>
      <c r="B20" s="25"/>
      <c r="C20" s="25">
        <v>1</v>
      </c>
      <c r="D20" s="29" t="s">
        <v>15</v>
      </c>
      <c r="E20" s="38">
        <v>3943245.92</v>
      </c>
      <c r="F20" s="38">
        <v>4390641.6500000004</v>
      </c>
      <c r="G20" s="38">
        <v>4310551.03</v>
      </c>
      <c r="H20" s="38">
        <v>4864893.4000000004</v>
      </c>
      <c r="I20" s="38">
        <v>4864893.4000000004</v>
      </c>
      <c r="J20" s="38">
        <v>4489093.21</v>
      </c>
      <c r="K20" s="44">
        <f t="shared" si="5"/>
        <v>113.84258808793746</v>
      </c>
      <c r="L20" s="41">
        <f t="shared" si="2"/>
        <v>102.24230460711819</v>
      </c>
      <c r="M20" s="41">
        <f t="shared" si="3"/>
        <v>104.14198042796399</v>
      </c>
      <c r="N20" s="41">
        <f t="shared" si="4"/>
        <v>92.275263626537011</v>
      </c>
      <c r="O20" s="45">
        <f t="shared" si="1"/>
        <v>92.275263626537011</v>
      </c>
    </row>
    <row r="21" spans="1:15" ht="60" customHeight="1">
      <c r="A21" s="25"/>
      <c r="B21" s="25">
        <v>5</v>
      </c>
      <c r="C21" s="25"/>
      <c r="D21" s="29" t="s">
        <v>16</v>
      </c>
      <c r="E21" s="38">
        <v>787468.5</v>
      </c>
      <c r="F21" s="38">
        <v>870435</v>
      </c>
      <c r="G21" s="38">
        <v>611795.30000000005</v>
      </c>
      <c r="H21" s="38">
        <v>778324</v>
      </c>
      <c r="I21" s="38">
        <v>778324</v>
      </c>
      <c r="J21" s="38">
        <v>751388.3</v>
      </c>
      <c r="K21" s="44">
        <f t="shared" si="5"/>
        <v>95.418204029748495</v>
      </c>
      <c r="L21" s="41">
        <f t="shared" si="2"/>
        <v>86.32330960956304</v>
      </c>
      <c r="M21" s="41">
        <f t="shared" si="3"/>
        <v>122.81694547179424</v>
      </c>
      <c r="N21" s="41">
        <f t="shared" si="4"/>
        <v>96.539268993375515</v>
      </c>
      <c r="O21" s="45">
        <f t="shared" si="1"/>
        <v>96.539268993375515</v>
      </c>
    </row>
    <row r="22" spans="1:15" ht="60" customHeight="1">
      <c r="A22" s="25"/>
      <c r="B22" s="25"/>
      <c r="C22" s="25">
        <v>1</v>
      </c>
      <c r="D22" s="30" t="s">
        <v>16</v>
      </c>
      <c r="E22" s="38">
        <v>787468.5</v>
      </c>
      <c r="F22" s="38">
        <v>870435</v>
      </c>
      <c r="G22" s="38">
        <v>611795.30000000005</v>
      </c>
      <c r="H22" s="38">
        <v>778324</v>
      </c>
      <c r="I22" s="38">
        <v>778324</v>
      </c>
      <c r="J22" s="38">
        <v>751388.3</v>
      </c>
      <c r="K22" s="46">
        <f t="shared" si="5"/>
        <v>95.418204029748495</v>
      </c>
      <c r="L22" s="41">
        <f t="shared" si="2"/>
        <v>86.32330960956304</v>
      </c>
      <c r="M22" s="41">
        <f t="shared" si="3"/>
        <v>122.81694547179424</v>
      </c>
      <c r="N22" s="41">
        <f t="shared" si="4"/>
        <v>96.539268993375515</v>
      </c>
      <c r="O22" s="45">
        <f t="shared" si="1"/>
        <v>96.539268993375515</v>
      </c>
    </row>
    <row r="23" spans="1:15" ht="51" customHeight="1">
      <c r="A23" s="25"/>
      <c r="B23" s="25">
        <v>6</v>
      </c>
      <c r="C23" s="25"/>
      <c r="D23" s="30" t="s">
        <v>17</v>
      </c>
      <c r="E23" s="38">
        <v>3116396.8</v>
      </c>
      <c r="F23" s="38">
        <v>4656792.1900000004</v>
      </c>
      <c r="G23" s="38">
        <v>6521428.96</v>
      </c>
      <c r="H23" s="38">
        <v>6942401.2999999998</v>
      </c>
      <c r="I23" s="38">
        <v>9021824.6999999993</v>
      </c>
      <c r="J23" s="38">
        <v>7878705.4199999999</v>
      </c>
      <c r="K23" s="46">
        <f t="shared" si="5"/>
        <v>252.81457804089649</v>
      </c>
      <c r="L23" s="41">
        <f t="shared" si="2"/>
        <v>169.18739549767196</v>
      </c>
      <c r="M23" s="41">
        <f t="shared" si="3"/>
        <v>120.81256222102586</v>
      </c>
      <c r="N23" s="41">
        <f t="shared" si="4"/>
        <v>113.48674730168653</v>
      </c>
      <c r="O23" s="45">
        <f t="shared" si="1"/>
        <v>87.329400448226409</v>
      </c>
    </row>
    <row r="24" spans="1:15" ht="50.25" customHeight="1">
      <c r="A24" s="25"/>
      <c r="B24" s="25"/>
      <c r="C24" s="25">
        <v>1</v>
      </c>
      <c r="D24" s="30" t="s">
        <v>17</v>
      </c>
      <c r="E24" s="38">
        <v>3116396.8</v>
      </c>
      <c r="F24" s="38">
        <v>4656792.1900000004</v>
      </c>
      <c r="G24" s="38">
        <v>6521428.96</v>
      </c>
      <c r="H24" s="38">
        <v>6942401.2999999998</v>
      </c>
      <c r="I24" s="38">
        <v>9021824.6999999993</v>
      </c>
      <c r="J24" s="38">
        <v>7878705.4199999999</v>
      </c>
      <c r="K24" s="46">
        <f t="shared" si="5"/>
        <v>252.81457804089649</v>
      </c>
      <c r="L24" s="41">
        <f t="shared" si="2"/>
        <v>169.18739549767196</v>
      </c>
      <c r="M24" s="41">
        <f t="shared" si="3"/>
        <v>120.81256222102586</v>
      </c>
      <c r="N24" s="41">
        <f t="shared" si="4"/>
        <v>113.48674730168653</v>
      </c>
      <c r="O24" s="45">
        <f t="shared" si="1"/>
        <v>87.329400448226409</v>
      </c>
    </row>
    <row r="25" spans="1:15" ht="27">
      <c r="A25" s="25"/>
      <c r="B25" s="25">
        <v>7</v>
      </c>
      <c r="C25" s="25"/>
      <c r="D25" s="30" t="s">
        <v>18</v>
      </c>
      <c r="E25" s="38">
        <v>30257225.800000001</v>
      </c>
      <c r="F25" s="38">
        <v>32480311.25</v>
      </c>
      <c r="G25" s="38">
        <v>44487872.049999997</v>
      </c>
      <c r="H25" s="38">
        <v>58957810.899999999</v>
      </c>
      <c r="I25" s="38">
        <v>58945544.600000001</v>
      </c>
      <c r="J25" s="38">
        <v>58637046.710000001</v>
      </c>
      <c r="K25" s="46">
        <f t="shared" si="5"/>
        <v>193.79518498354861</v>
      </c>
      <c r="L25" s="41">
        <f t="shared" si="2"/>
        <v>180.5310492829714</v>
      </c>
      <c r="M25" s="41">
        <f t="shared" si="3"/>
        <v>131.80456607161997</v>
      </c>
      <c r="N25" s="41">
        <f t="shared" si="4"/>
        <v>99.455942842681083</v>
      </c>
      <c r="O25" s="45">
        <f t="shared" si="1"/>
        <v>99.476639172488021</v>
      </c>
    </row>
    <row r="26" spans="1:15" ht="31.5" customHeight="1">
      <c r="A26" s="25"/>
      <c r="B26" s="25"/>
      <c r="C26" s="25">
        <v>1</v>
      </c>
      <c r="D26" s="30" t="s">
        <v>18</v>
      </c>
      <c r="E26" s="38">
        <v>30257225.800000001</v>
      </c>
      <c r="F26" s="38">
        <v>32480311.25</v>
      </c>
      <c r="G26" s="38">
        <v>44487872.049999997</v>
      </c>
      <c r="H26" s="38">
        <v>58957810.899999999</v>
      </c>
      <c r="I26" s="38">
        <v>58945544.600000001</v>
      </c>
      <c r="J26" s="38">
        <v>58637046.710000001</v>
      </c>
      <c r="K26" s="46">
        <f t="shared" si="5"/>
        <v>193.79518498354861</v>
      </c>
      <c r="L26" s="41">
        <f t="shared" si="2"/>
        <v>180.5310492829714</v>
      </c>
      <c r="M26" s="41">
        <f t="shared" si="3"/>
        <v>131.80456607161997</v>
      </c>
      <c r="N26" s="41">
        <f t="shared" si="4"/>
        <v>99.455942842681083</v>
      </c>
      <c r="O26" s="45">
        <f t="shared" si="1"/>
        <v>99.476639172488021</v>
      </c>
    </row>
    <row r="27" spans="1:15" ht="51" customHeight="1">
      <c r="A27" s="25"/>
      <c r="B27" s="25">
        <v>8</v>
      </c>
      <c r="C27" s="25"/>
      <c r="D27" s="30" t="s">
        <v>19</v>
      </c>
      <c r="E27" s="38">
        <v>20491335.93</v>
      </c>
      <c r="F27" s="38">
        <v>23389249.5</v>
      </c>
      <c r="G27" s="38">
        <v>24590850.829999998</v>
      </c>
      <c r="H27" s="38">
        <v>24405717.800000001</v>
      </c>
      <c r="I27" s="38">
        <v>24405717.800000001</v>
      </c>
      <c r="J27" s="38">
        <v>24390381.27</v>
      </c>
      <c r="K27" s="46">
        <f t="shared" si="5"/>
        <v>119.02777521836273</v>
      </c>
      <c r="L27" s="41">
        <f t="shared" si="2"/>
        <v>104.28030736941774</v>
      </c>
      <c r="M27" s="41">
        <f t="shared" si="3"/>
        <v>99.184779894824004</v>
      </c>
      <c r="N27" s="41">
        <f t="shared" si="4"/>
        <v>99.93716009450867</v>
      </c>
      <c r="O27" s="45">
        <f t="shared" si="1"/>
        <v>99.93716009450867</v>
      </c>
    </row>
    <row r="28" spans="1:15" ht="49.5" customHeight="1">
      <c r="A28" s="25"/>
      <c r="B28" s="25"/>
      <c r="C28" s="25">
        <v>1</v>
      </c>
      <c r="D28" s="30" t="s">
        <v>19</v>
      </c>
      <c r="E28" s="38">
        <v>20491335.93</v>
      </c>
      <c r="F28" s="38">
        <v>23389249.5</v>
      </c>
      <c r="G28" s="38">
        <v>24590850.829999998</v>
      </c>
      <c r="H28" s="38">
        <v>24405717.800000001</v>
      </c>
      <c r="I28" s="38">
        <v>24405717.800000001</v>
      </c>
      <c r="J28" s="38">
        <v>24390381.27</v>
      </c>
      <c r="K28" s="46">
        <f t="shared" si="5"/>
        <v>119.02777521836273</v>
      </c>
      <c r="L28" s="41">
        <f t="shared" si="2"/>
        <v>104.28030736941774</v>
      </c>
      <c r="M28" s="41">
        <f t="shared" si="3"/>
        <v>99.184779894824004</v>
      </c>
      <c r="N28" s="41">
        <f t="shared" si="4"/>
        <v>99.93716009450867</v>
      </c>
      <c r="O28" s="45">
        <f t="shared" si="1"/>
        <v>99.93716009450867</v>
      </c>
    </row>
    <row r="29" spans="1:15">
      <c r="A29" s="25">
        <v>2</v>
      </c>
      <c r="B29" s="25"/>
      <c r="C29" s="26"/>
      <c r="D29" s="27" t="s">
        <v>20</v>
      </c>
      <c r="E29" s="39">
        <f>SUM(E31,E33,E35,E37,)</f>
        <v>82173924.400000006</v>
      </c>
      <c r="F29" s="39">
        <v>84272669.040000007</v>
      </c>
      <c r="G29" s="39">
        <v>88279850.379999995</v>
      </c>
      <c r="H29" s="39">
        <v>91942941.799999997</v>
      </c>
      <c r="I29" s="39">
        <v>97643945.399999991</v>
      </c>
      <c r="J29" s="39">
        <v>88528241.530000001</v>
      </c>
      <c r="K29" s="46">
        <f t="shared" si="5"/>
        <v>107.73276580910137</v>
      </c>
      <c r="L29" s="47">
        <f t="shared" si="2"/>
        <v>105.04976588314783</v>
      </c>
      <c r="M29" s="47">
        <f t="shared" si="3"/>
        <v>100.28136788738405</v>
      </c>
      <c r="N29" s="47">
        <f t="shared" si="4"/>
        <v>96.286065897882764</v>
      </c>
      <c r="O29" s="42">
        <f t="shared" si="1"/>
        <v>90.664342952696799</v>
      </c>
    </row>
    <row r="30" spans="1:15">
      <c r="A30" s="25"/>
      <c r="B30" s="25"/>
      <c r="C30" s="26"/>
      <c r="D30" s="28" t="s">
        <v>5</v>
      </c>
      <c r="E30" s="38"/>
      <c r="F30" s="38"/>
      <c r="G30" s="38"/>
      <c r="H30" s="38"/>
      <c r="I30" s="38"/>
      <c r="J30" s="38"/>
      <c r="K30" s="46"/>
      <c r="L30" s="47"/>
      <c r="M30" s="47"/>
      <c r="N30" s="47"/>
      <c r="O30" s="42"/>
    </row>
    <row r="31" spans="1:15">
      <c r="A31" s="25"/>
      <c r="B31" s="25">
        <v>1</v>
      </c>
      <c r="C31" s="26"/>
      <c r="D31" s="30" t="s">
        <v>21</v>
      </c>
      <c r="E31" s="38">
        <f>E32</f>
        <v>79692280.780000001</v>
      </c>
      <c r="F31" s="38">
        <v>82274419.370000005</v>
      </c>
      <c r="G31" s="38">
        <v>86078832.129999995</v>
      </c>
      <c r="H31" s="38">
        <v>89399407.700000003</v>
      </c>
      <c r="I31" s="38">
        <v>94627511.599999994</v>
      </c>
      <c r="J31" s="38">
        <v>86144233.079999998</v>
      </c>
      <c r="K31" s="46">
        <f t="shared" si="5"/>
        <v>108.09608187499538</v>
      </c>
      <c r="L31" s="41">
        <f t="shared" si="2"/>
        <v>104.70354423602417</v>
      </c>
      <c r="M31" s="41">
        <f t="shared" si="3"/>
        <v>100.07597797086889</v>
      </c>
      <c r="N31" s="41">
        <f t="shared" si="4"/>
        <v>96.358840954602869</v>
      </c>
      <c r="O31" s="45">
        <f t="shared" si="1"/>
        <v>91.035082317434629</v>
      </c>
    </row>
    <row r="32" spans="1:15">
      <c r="A32" s="25"/>
      <c r="B32" s="25"/>
      <c r="C32" s="25">
        <v>1</v>
      </c>
      <c r="D32" s="30" t="s">
        <v>21</v>
      </c>
      <c r="E32" s="38">
        <v>79692280.780000001</v>
      </c>
      <c r="F32" s="38">
        <v>82274419.370000005</v>
      </c>
      <c r="G32" s="38">
        <v>86078832.129999995</v>
      </c>
      <c r="H32" s="38">
        <v>89399407.700000003</v>
      </c>
      <c r="I32" s="38">
        <v>94627511.599999994</v>
      </c>
      <c r="J32" s="38">
        <v>86144233.079999998</v>
      </c>
      <c r="K32" s="46">
        <f t="shared" si="5"/>
        <v>108.09608187499538</v>
      </c>
      <c r="L32" s="41">
        <f t="shared" si="2"/>
        <v>104.70354423602417</v>
      </c>
      <c r="M32" s="41">
        <f t="shared" si="3"/>
        <v>100.07597797086889</v>
      </c>
      <c r="N32" s="41">
        <f t="shared" si="4"/>
        <v>96.358840954602869</v>
      </c>
      <c r="O32" s="45">
        <f t="shared" si="1"/>
        <v>91.035082317434629</v>
      </c>
    </row>
    <row r="33" spans="1:15">
      <c r="A33" s="25"/>
      <c r="B33" s="25">
        <v>3</v>
      </c>
      <c r="C33" s="26"/>
      <c r="D33" s="30" t="s">
        <v>22</v>
      </c>
      <c r="E33" s="38">
        <f>E34</f>
        <v>77284.479999999996</v>
      </c>
      <c r="F33" s="38">
        <v>77964.740000000005</v>
      </c>
      <c r="G33" s="38">
        <v>80338.87</v>
      </c>
      <c r="H33" s="38">
        <v>81409.3</v>
      </c>
      <c r="I33" s="38">
        <v>81409.3</v>
      </c>
      <c r="J33" s="38">
        <v>79007.59</v>
      </c>
      <c r="K33" s="46">
        <f t="shared" si="5"/>
        <v>102.22956795465272</v>
      </c>
      <c r="L33" s="41">
        <f t="shared" si="2"/>
        <v>101.33759183959312</v>
      </c>
      <c r="M33" s="41">
        <f t="shared" si="3"/>
        <v>98.342919187187974</v>
      </c>
      <c r="N33" s="41">
        <f t="shared" si="4"/>
        <v>97.049833372845598</v>
      </c>
      <c r="O33" s="45">
        <f t="shared" si="1"/>
        <v>97.049833372845598</v>
      </c>
    </row>
    <row r="34" spans="1:15">
      <c r="A34" s="25"/>
      <c r="B34" s="25"/>
      <c r="C34" s="25">
        <v>1</v>
      </c>
      <c r="D34" s="30" t="s">
        <v>23</v>
      </c>
      <c r="E34" s="38">
        <v>77284.479999999996</v>
      </c>
      <c r="F34" s="38">
        <v>77964.740000000005</v>
      </c>
      <c r="G34" s="38">
        <v>80338.87</v>
      </c>
      <c r="H34" s="38">
        <v>81409.3</v>
      </c>
      <c r="I34" s="38">
        <v>81409.3</v>
      </c>
      <c r="J34" s="38">
        <v>79007.59</v>
      </c>
      <c r="K34" s="46">
        <f t="shared" si="5"/>
        <v>102.22956795465272</v>
      </c>
      <c r="L34" s="41">
        <f t="shared" si="2"/>
        <v>101.33759183959312</v>
      </c>
      <c r="M34" s="41">
        <f t="shared" si="3"/>
        <v>98.342919187187974</v>
      </c>
      <c r="N34" s="41">
        <f t="shared" si="4"/>
        <v>97.049833372845598</v>
      </c>
      <c r="O34" s="45">
        <f t="shared" si="1"/>
        <v>97.049833372845598</v>
      </c>
    </row>
    <row r="35" spans="1:15" ht="46.5" customHeight="1">
      <c r="A35" s="25"/>
      <c r="B35" s="25">
        <v>4</v>
      </c>
      <c r="C35" s="26"/>
      <c r="D35" s="30" t="s">
        <v>24</v>
      </c>
      <c r="E35" s="38">
        <f>E36</f>
        <v>518775.75</v>
      </c>
      <c r="F35" s="38">
        <v>398798.5</v>
      </c>
      <c r="G35" s="38">
        <v>470127.88</v>
      </c>
      <c r="H35" s="38">
        <v>492441</v>
      </c>
      <c r="I35" s="38">
        <v>492441</v>
      </c>
      <c r="J35" s="38">
        <v>258875.7</v>
      </c>
      <c r="K35" s="46">
        <f t="shared" si="5"/>
        <v>49.901272370576308</v>
      </c>
      <c r="L35" s="41">
        <f t="shared" si="2"/>
        <v>64.913910157635996</v>
      </c>
      <c r="M35" s="41">
        <f t="shared" si="3"/>
        <v>55.064953816395658</v>
      </c>
      <c r="N35" s="41">
        <f t="shared" si="4"/>
        <v>52.56989162153436</v>
      </c>
      <c r="O35" s="45">
        <f t="shared" si="1"/>
        <v>52.56989162153436</v>
      </c>
    </row>
    <row r="36" spans="1:15" ht="40.5">
      <c r="A36" s="25"/>
      <c r="B36" s="25"/>
      <c r="C36" s="25">
        <v>1</v>
      </c>
      <c r="D36" s="30" t="s">
        <v>24</v>
      </c>
      <c r="E36" s="38">
        <v>518775.75</v>
      </c>
      <c r="F36" s="38">
        <v>398798.5</v>
      </c>
      <c r="G36" s="38">
        <v>470127.88</v>
      </c>
      <c r="H36" s="38">
        <v>492441</v>
      </c>
      <c r="I36" s="38">
        <v>492441</v>
      </c>
      <c r="J36" s="38">
        <v>258875.7</v>
      </c>
      <c r="K36" s="46">
        <f t="shared" si="5"/>
        <v>49.901272370576308</v>
      </c>
      <c r="L36" s="41">
        <f t="shared" si="2"/>
        <v>64.913910157635996</v>
      </c>
      <c r="M36" s="41">
        <f t="shared" si="3"/>
        <v>55.064953816395658</v>
      </c>
      <c r="N36" s="41">
        <f t="shared" si="4"/>
        <v>52.56989162153436</v>
      </c>
      <c r="O36" s="45">
        <f t="shared" si="1"/>
        <v>52.56989162153436</v>
      </c>
    </row>
    <row r="37" spans="1:15" ht="27">
      <c r="A37" s="25"/>
      <c r="B37" s="25">
        <v>5</v>
      </c>
      <c r="C37" s="25"/>
      <c r="D37" s="30" t="s">
        <v>25</v>
      </c>
      <c r="E37" s="38">
        <f>E38</f>
        <v>1885583.39</v>
      </c>
      <c r="F37" s="38">
        <v>1521486.43</v>
      </c>
      <c r="G37" s="38">
        <v>1650551.5</v>
      </c>
      <c r="H37" s="38">
        <v>1969683.8</v>
      </c>
      <c r="I37" s="38">
        <v>2442583.5</v>
      </c>
      <c r="J37" s="38">
        <v>2046125.16</v>
      </c>
      <c r="K37" s="46">
        <f t="shared" si="5"/>
        <v>108.5141697180521</v>
      </c>
      <c r="L37" s="41">
        <f t="shared" si="2"/>
        <v>134.4819854883622</v>
      </c>
      <c r="M37" s="41">
        <f t="shared" si="3"/>
        <v>123.96615070780888</v>
      </c>
      <c r="N37" s="41">
        <f t="shared" si="4"/>
        <v>103.88089499441485</v>
      </c>
      <c r="O37" s="45">
        <f t="shared" si="1"/>
        <v>83.768893059336563</v>
      </c>
    </row>
    <row r="38" spans="1:15" ht="27">
      <c r="A38" s="25"/>
      <c r="B38" s="25"/>
      <c r="C38" s="25">
        <v>1</v>
      </c>
      <c r="D38" s="30" t="s">
        <v>25</v>
      </c>
      <c r="E38" s="38">
        <v>1885583.39</v>
      </c>
      <c r="F38" s="38">
        <v>1521486.43</v>
      </c>
      <c r="G38" s="38">
        <v>1650551.5</v>
      </c>
      <c r="H38" s="38">
        <v>1969683.8</v>
      </c>
      <c r="I38" s="38">
        <v>2442583.5</v>
      </c>
      <c r="J38" s="38">
        <v>2046125.16</v>
      </c>
      <c r="K38" s="46">
        <f t="shared" si="5"/>
        <v>108.5141697180521</v>
      </c>
      <c r="L38" s="41">
        <f t="shared" si="2"/>
        <v>134.4819854883622</v>
      </c>
      <c r="M38" s="41">
        <f t="shared" si="3"/>
        <v>123.96615070780888</v>
      </c>
      <c r="N38" s="41">
        <f t="shared" si="4"/>
        <v>103.88089499441485</v>
      </c>
      <c r="O38" s="45">
        <f t="shared" si="1"/>
        <v>83.768893059336563</v>
      </c>
    </row>
    <row r="39" spans="1:15" ht="59.25" customHeight="1">
      <c r="A39" s="25">
        <v>3</v>
      </c>
      <c r="B39" s="25"/>
      <c r="C39" s="26"/>
      <c r="D39" s="27" t="s">
        <v>26</v>
      </c>
      <c r="E39" s="39">
        <v>41601875.399999999</v>
      </c>
      <c r="F39" s="39">
        <v>51774699.939999998</v>
      </c>
      <c r="G39" s="39">
        <v>50890365.579999998</v>
      </c>
      <c r="H39" s="39">
        <v>44777273.5</v>
      </c>
      <c r="I39" s="39">
        <v>55009124.699999996</v>
      </c>
      <c r="J39" s="39">
        <v>50549350.32</v>
      </c>
      <c r="K39" s="48">
        <f t="shared" si="5"/>
        <v>121.50738358300069</v>
      </c>
      <c r="L39" s="47">
        <f t="shared" si="2"/>
        <v>97.633304255901024</v>
      </c>
      <c r="M39" s="47">
        <f t="shared" si="3"/>
        <v>99.32990212172102</v>
      </c>
      <c r="N39" s="47">
        <f t="shared" si="4"/>
        <v>112.89063931058688</v>
      </c>
      <c r="O39" s="42">
        <f t="shared" si="1"/>
        <v>91.892664345557208</v>
      </c>
    </row>
    <row r="40" spans="1:15">
      <c r="A40" s="25"/>
      <c r="B40" s="25"/>
      <c r="C40" s="26"/>
      <c r="D40" s="28" t="s">
        <v>5</v>
      </c>
      <c r="E40" s="38"/>
      <c r="F40" s="38"/>
      <c r="G40" s="38"/>
      <c r="H40" s="38"/>
      <c r="I40" s="38"/>
      <c r="J40" s="38"/>
      <c r="K40" s="46"/>
      <c r="L40" s="47"/>
      <c r="M40" s="47"/>
      <c r="N40" s="47"/>
      <c r="O40" s="42"/>
    </row>
    <row r="41" spans="1:15" ht="27">
      <c r="A41" s="25"/>
      <c r="B41" s="25">
        <v>1</v>
      </c>
      <c r="C41" s="26"/>
      <c r="D41" s="30" t="s">
        <v>27</v>
      </c>
      <c r="E41" s="38">
        <f>SUM(E42:E43)</f>
        <v>31304311.849999998</v>
      </c>
      <c r="F41" s="38">
        <v>36533447.510000005</v>
      </c>
      <c r="G41" s="38">
        <v>36294294.149999999</v>
      </c>
      <c r="H41" s="38">
        <v>28955532.200000003</v>
      </c>
      <c r="I41" s="38">
        <v>38505085.100000001</v>
      </c>
      <c r="J41" s="38">
        <v>35274425.359999999</v>
      </c>
      <c r="K41" s="46">
        <f t="shared" si="5"/>
        <v>112.68232162081533</v>
      </c>
      <c r="L41" s="41">
        <f t="shared" si="2"/>
        <v>96.55378225760002</v>
      </c>
      <c r="M41" s="41">
        <f t="shared" si="3"/>
        <v>97.190002412541759</v>
      </c>
      <c r="N41" s="41">
        <f t="shared" si="4"/>
        <v>121.82274916017602</v>
      </c>
      <c r="O41" s="45">
        <f t="shared" si="1"/>
        <v>91.609784184063514</v>
      </c>
    </row>
    <row r="42" spans="1:15">
      <c r="A42" s="25"/>
      <c r="B42" s="25"/>
      <c r="C42" s="25">
        <v>1</v>
      </c>
      <c r="D42" s="30" t="s">
        <v>28</v>
      </c>
      <c r="E42" s="38">
        <v>23780112.879999999</v>
      </c>
      <c r="F42" s="38">
        <v>28225514.760000002</v>
      </c>
      <c r="G42" s="38">
        <v>27601620.43</v>
      </c>
      <c r="H42" s="38">
        <v>19408425.100000001</v>
      </c>
      <c r="I42" s="38">
        <v>28912978</v>
      </c>
      <c r="J42" s="38">
        <v>26455766.59</v>
      </c>
      <c r="K42" s="46">
        <f t="shared" si="5"/>
        <v>111.2516442773084</v>
      </c>
      <c r="L42" s="41">
        <f t="shared" si="2"/>
        <v>93.729970259008297</v>
      </c>
      <c r="M42" s="41">
        <f t="shared" si="3"/>
        <v>95.848599386018009</v>
      </c>
      <c r="N42" s="41">
        <f t="shared" si="4"/>
        <v>136.31073337320913</v>
      </c>
      <c r="O42" s="45">
        <f t="shared" si="1"/>
        <v>91.501354824120853</v>
      </c>
    </row>
    <row r="43" spans="1:15">
      <c r="A43" s="25"/>
      <c r="B43" s="25"/>
      <c r="C43" s="25">
        <v>2</v>
      </c>
      <c r="D43" s="30" t="s">
        <v>29</v>
      </c>
      <c r="E43" s="38">
        <v>7524198.9699999997</v>
      </c>
      <c r="F43" s="38">
        <v>8307932.75</v>
      </c>
      <c r="G43" s="38">
        <v>7566910.3899999997</v>
      </c>
      <c r="H43" s="38">
        <v>8282870.5</v>
      </c>
      <c r="I43" s="38">
        <v>8327870.5</v>
      </c>
      <c r="J43" s="38">
        <v>7717902.3200000003</v>
      </c>
      <c r="K43" s="46">
        <f t="shared" si="5"/>
        <v>102.57440494027765</v>
      </c>
      <c r="L43" s="41">
        <f t="shared" si="2"/>
        <v>92.897987408480162</v>
      </c>
      <c r="M43" s="41">
        <f t="shared" si="3"/>
        <v>101.99542378881006</v>
      </c>
      <c r="N43" s="41">
        <f t="shared" si="4"/>
        <v>93.179077470787448</v>
      </c>
      <c r="O43" s="45">
        <f t="shared" si="1"/>
        <v>92.675580389968843</v>
      </c>
    </row>
    <row r="44" spans="1:15">
      <c r="A44" s="25"/>
      <c r="B44" s="25"/>
      <c r="C44" s="25">
        <v>3</v>
      </c>
      <c r="D44" s="30" t="s">
        <v>30</v>
      </c>
      <c r="E44" s="38" t="s">
        <v>142</v>
      </c>
      <c r="F44" s="38" t="s">
        <v>142</v>
      </c>
      <c r="G44" s="38">
        <v>1125763.33</v>
      </c>
      <c r="H44" s="38">
        <v>1264236.6000000001</v>
      </c>
      <c r="I44" s="38">
        <v>1264236.6000000001</v>
      </c>
      <c r="J44" s="38">
        <v>1100756.45</v>
      </c>
      <c r="K44" s="46"/>
      <c r="L44" s="41"/>
      <c r="M44" s="41">
        <f t="shared" si="3"/>
        <v>97.778673426856059</v>
      </c>
      <c r="N44" s="41">
        <f t="shared" si="4"/>
        <v>87.068864324921449</v>
      </c>
      <c r="O44" s="45">
        <f t="shared" si="1"/>
        <v>87.068864324921449</v>
      </c>
    </row>
    <row r="45" spans="1:15">
      <c r="A45" s="25"/>
      <c r="B45" s="25">
        <v>2</v>
      </c>
      <c r="C45" s="26"/>
      <c r="D45" s="30" t="s">
        <v>31</v>
      </c>
      <c r="E45" s="38">
        <f>E46</f>
        <v>2394470.7000000002</v>
      </c>
      <c r="F45" s="38">
        <v>2705318.82</v>
      </c>
      <c r="G45" s="38">
        <v>2651031.2200000002</v>
      </c>
      <c r="H45" s="38">
        <v>3246086.5</v>
      </c>
      <c r="I45" s="38">
        <v>3246086.5</v>
      </c>
      <c r="J45" s="38">
        <v>3219090.87</v>
      </c>
      <c r="K45" s="46">
        <f t="shared" si="5"/>
        <v>134.43851578555544</v>
      </c>
      <c r="L45" s="41">
        <f t="shared" si="2"/>
        <v>118.99118307985601</v>
      </c>
      <c r="M45" s="41">
        <f t="shared" si="3"/>
        <v>121.42787477244421</v>
      </c>
      <c r="N45" s="41">
        <f t="shared" si="4"/>
        <v>99.168363812855887</v>
      </c>
      <c r="O45" s="45">
        <f t="shared" si="1"/>
        <v>99.168363812855887</v>
      </c>
    </row>
    <row r="46" spans="1:15">
      <c r="A46" s="25"/>
      <c r="B46" s="25"/>
      <c r="C46" s="25">
        <v>1</v>
      </c>
      <c r="D46" s="30" t="s">
        <v>32</v>
      </c>
      <c r="E46" s="38">
        <v>2394470.7000000002</v>
      </c>
      <c r="F46" s="38">
        <v>2705318.82</v>
      </c>
      <c r="G46" s="38">
        <v>2651031.2200000002</v>
      </c>
      <c r="H46" s="38">
        <v>3246086.5</v>
      </c>
      <c r="I46" s="38">
        <v>3246086.5</v>
      </c>
      <c r="J46" s="38">
        <v>3219090.87</v>
      </c>
      <c r="K46" s="46">
        <f t="shared" si="5"/>
        <v>134.43851578555544</v>
      </c>
      <c r="L46" s="41">
        <f t="shared" si="2"/>
        <v>118.99118307985601</v>
      </c>
      <c r="M46" s="41">
        <f t="shared" si="3"/>
        <v>121.42787477244421</v>
      </c>
      <c r="N46" s="41">
        <f t="shared" si="4"/>
        <v>99.168363812855887</v>
      </c>
      <c r="O46" s="45">
        <f t="shared" si="1"/>
        <v>99.168363812855887</v>
      </c>
    </row>
    <row r="47" spans="1:15" ht="27">
      <c r="A47" s="25"/>
      <c r="B47" s="25">
        <v>3</v>
      </c>
      <c r="C47" s="26"/>
      <c r="D47" s="30" t="s">
        <v>33</v>
      </c>
      <c r="E47" s="38">
        <f>SUM(E48:E49)</f>
        <v>3013989.3400000003</v>
      </c>
      <c r="F47" s="38">
        <v>4389379.1400000006</v>
      </c>
      <c r="G47" s="38">
        <v>4471143.0199999996</v>
      </c>
      <c r="H47" s="38">
        <v>4782967.5999999996</v>
      </c>
      <c r="I47" s="38">
        <v>5449865.9000000004</v>
      </c>
      <c r="J47" s="38">
        <v>4967798.24</v>
      </c>
      <c r="K47" s="46">
        <f t="shared" si="5"/>
        <v>164.82467851064132</v>
      </c>
      <c r="L47" s="41">
        <f t="shared" si="2"/>
        <v>113.17769738159369</v>
      </c>
      <c r="M47" s="41">
        <f t="shared" si="3"/>
        <v>111.1080146123351</v>
      </c>
      <c r="N47" s="41">
        <f t="shared" si="4"/>
        <v>103.86435065961979</v>
      </c>
      <c r="O47" s="45">
        <f t="shared" si="1"/>
        <v>91.154504186974577</v>
      </c>
    </row>
    <row r="48" spans="1:15">
      <c r="A48" s="25"/>
      <c r="B48" s="25"/>
      <c r="C48" s="25">
        <v>1</v>
      </c>
      <c r="D48" s="30" t="s">
        <v>34</v>
      </c>
      <c r="E48" s="38">
        <v>2813281.14</v>
      </c>
      <c r="F48" s="38">
        <v>4152080.74</v>
      </c>
      <c r="G48" s="38">
        <v>4204512.6100000003</v>
      </c>
      <c r="H48" s="38">
        <v>4493513.4000000004</v>
      </c>
      <c r="I48" s="38">
        <v>5133224</v>
      </c>
      <c r="J48" s="38">
        <v>4668013.4800000004</v>
      </c>
      <c r="K48" s="46">
        <f t="shared" si="5"/>
        <v>165.92772807626329</v>
      </c>
      <c r="L48" s="41">
        <f t="shared" si="2"/>
        <v>112.42588408817889</v>
      </c>
      <c r="M48" s="41">
        <f t="shared" si="3"/>
        <v>111.02389059073366</v>
      </c>
      <c r="N48" s="41">
        <f t="shared" si="4"/>
        <v>103.88337731450852</v>
      </c>
      <c r="O48" s="45">
        <f t="shared" si="1"/>
        <v>90.937264378098448</v>
      </c>
    </row>
    <row r="49" spans="1:15">
      <c r="A49" s="25"/>
      <c r="B49" s="25"/>
      <c r="C49" s="25">
        <v>2</v>
      </c>
      <c r="D49" s="30" t="s">
        <v>35</v>
      </c>
      <c r="E49" s="38">
        <v>200708.2</v>
      </c>
      <c r="F49" s="38">
        <v>237298.4</v>
      </c>
      <c r="G49" s="38">
        <v>266630.40999999997</v>
      </c>
      <c r="H49" s="38">
        <v>289454.2</v>
      </c>
      <c r="I49" s="38">
        <v>316641.90000000002</v>
      </c>
      <c r="J49" s="38">
        <v>299784.76</v>
      </c>
      <c r="K49" s="46">
        <f t="shared" si="5"/>
        <v>149.36348390349772</v>
      </c>
      <c r="L49" s="41">
        <f t="shared" si="2"/>
        <v>126.33239836425363</v>
      </c>
      <c r="M49" s="41">
        <f t="shared" si="3"/>
        <v>112.43457188547998</v>
      </c>
      <c r="N49" s="41">
        <f t="shared" si="4"/>
        <v>103.56897913383187</v>
      </c>
      <c r="O49" s="45">
        <f t="shared" si="1"/>
        <v>94.6762762603433</v>
      </c>
    </row>
    <row r="50" spans="1:15">
      <c r="A50" s="25"/>
      <c r="B50" s="25">
        <v>4</v>
      </c>
      <c r="C50" s="25"/>
      <c r="D50" s="30" t="s">
        <v>36</v>
      </c>
      <c r="E50" s="38">
        <f>E51</f>
        <v>1094616.76</v>
      </c>
      <c r="F50" s="38">
        <v>1299613.68</v>
      </c>
      <c r="G50" s="38">
        <v>1487920.15</v>
      </c>
      <c r="H50" s="38">
        <v>1541569.8</v>
      </c>
      <c r="I50" s="38">
        <v>1541569.8</v>
      </c>
      <c r="J50" s="38">
        <v>1482389.44</v>
      </c>
      <c r="K50" s="46">
        <f t="shared" si="5"/>
        <v>135.42542871351614</v>
      </c>
      <c r="L50" s="41">
        <f t="shared" si="2"/>
        <v>114.06385319058813</v>
      </c>
      <c r="M50" s="41">
        <f t="shared" si="3"/>
        <v>99.628292553199188</v>
      </c>
      <c r="N50" s="41">
        <f t="shared" si="4"/>
        <v>96.161032734294608</v>
      </c>
      <c r="O50" s="45">
        <f t="shared" si="1"/>
        <v>96.161032734294608</v>
      </c>
    </row>
    <row r="51" spans="1:15">
      <c r="A51" s="25"/>
      <c r="B51" s="25"/>
      <c r="C51" s="25">
        <v>1</v>
      </c>
      <c r="D51" s="30" t="s">
        <v>36</v>
      </c>
      <c r="E51" s="38">
        <v>1094616.76</v>
      </c>
      <c r="F51" s="38">
        <v>1299613.68</v>
      </c>
      <c r="G51" s="38">
        <v>1487920.15</v>
      </c>
      <c r="H51" s="38">
        <v>1541569.8</v>
      </c>
      <c r="I51" s="38">
        <v>1541569.8</v>
      </c>
      <c r="J51" s="38">
        <v>1482389.44</v>
      </c>
      <c r="K51" s="46">
        <f t="shared" si="5"/>
        <v>135.42542871351614</v>
      </c>
      <c r="L51" s="41">
        <f t="shared" si="2"/>
        <v>114.06385319058813</v>
      </c>
      <c r="M51" s="41">
        <f t="shared" si="3"/>
        <v>99.628292553199188</v>
      </c>
      <c r="N51" s="41">
        <f t="shared" si="4"/>
        <v>96.161032734294608</v>
      </c>
      <c r="O51" s="45">
        <f t="shared" si="1"/>
        <v>96.161032734294608</v>
      </c>
    </row>
    <row r="52" spans="1:15">
      <c r="A52" s="25"/>
      <c r="B52" s="25">
        <v>5</v>
      </c>
      <c r="C52" s="25"/>
      <c r="D52" s="30" t="s">
        <v>37</v>
      </c>
      <c r="E52" s="38">
        <f>E53</f>
        <v>3688366.49</v>
      </c>
      <c r="F52" s="38">
        <v>4578365.96</v>
      </c>
      <c r="G52" s="38">
        <v>3644746.83</v>
      </c>
      <c r="H52" s="38">
        <v>3545523.4</v>
      </c>
      <c r="I52" s="38">
        <v>3560923.4</v>
      </c>
      <c r="J52" s="38">
        <v>3188967.28</v>
      </c>
      <c r="K52" s="46">
        <f t="shared" si="5"/>
        <v>86.460152174303033</v>
      </c>
      <c r="L52" s="41">
        <f t="shared" si="2"/>
        <v>69.652957143687999</v>
      </c>
      <c r="M52" s="41">
        <f t="shared" si="3"/>
        <v>87.494891380425443</v>
      </c>
      <c r="N52" s="41">
        <f t="shared" si="4"/>
        <v>89.943484225770447</v>
      </c>
      <c r="O52" s="45">
        <f t="shared" si="1"/>
        <v>89.554503755963964</v>
      </c>
    </row>
    <row r="53" spans="1:15">
      <c r="A53" s="25"/>
      <c r="B53" s="25"/>
      <c r="C53" s="25">
        <v>1</v>
      </c>
      <c r="D53" s="30" t="s">
        <v>37</v>
      </c>
      <c r="E53" s="38">
        <v>3688366.49</v>
      </c>
      <c r="F53" s="38">
        <v>4578365.96</v>
      </c>
      <c r="G53" s="38">
        <v>3644746.83</v>
      </c>
      <c r="H53" s="38">
        <v>3545523.4</v>
      </c>
      <c r="I53" s="38">
        <v>3560923.4</v>
      </c>
      <c r="J53" s="38">
        <v>3188967.28</v>
      </c>
      <c r="K53" s="46">
        <f t="shared" si="5"/>
        <v>86.460152174303033</v>
      </c>
      <c r="L53" s="41">
        <f t="shared" si="2"/>
        <v>69.652957143687999</v>
      </c>
      <c r="M53" s="41">
        <f t="shared" si="3"/>
        <v>87.494891380425443</v>
      </c>
      <c r="N53" s="41">
        <f t="shared" si="4"/>
        <v>89.943484225770447</v>
      </c>
      <c r="O53" s="45">
        <f t="shared" si="1"/>
        <v>89.554503755963964</v>
      </c>
    </row>
    <row r="54" spans="1:15">
      <c r="A54" s="25"/>
      <c r="B54" s="25">
        <v>7</v>
      </c>
      <c r="C54" s="25"/>
      <c r="D54" s="30" t="s">
        <v>38</v>
      </c>
      <c r="E54" s="38">
        <f>E55</f>
        <v>106120.24</v>
      </c>
      <c r="F54" s="38">
        <v>2268574.83</v>
      </c>
      <c r="G54" s="38">
        <v>2341230.21</v>
      </c>
      <c r="H54" s="38">
        <v>2705594</v>
      </c>
      <c r="I54" s="38">
        <v>2705594</v>
      </c>
      <c r="J54" s="38">
        <v>2416679.13</v>
      </c>
      <c r="K54" s="46">
        <f t="shared" si="5"/>
        <v>2277.302736970817</v>
      </c>
      <c r="L54" s="41">
        <f t="shared" si="2"/>
        <v>106.52851728942085</v>
      </c>
      <c r="M54" s="41">
        <f t="shared" si="3"/>
        <v>103.22261859076217</v>
      </c>
      <c r="N54" s="41">
        <f t="shared" si="4"/>
        <v>89.321573377232497</v>
      </c>
      <c r="O54" s="45">
        <f t="shared" si="1"/>
        <v>89.321573377232497</v>
      </c>
    </row>
    <row r="55" spans="1:15">
      <c r="A55" s="25"/>
      <c r="B55" s="25"/>
      <c r="C55" s="25">
        <v>1</v>
      </c>
      <c r="D55" s="30" t="s">
        <v>38</v>
      </c>
      <c r="E55" s="38">
        <v>106120.24</v>
      </c>
      <c r="F55" s="38">
        <v>2268574.83</v>
      </c>
      <c r="G55" s="38">
        <v>2341230.21</v>
      </c>
      <c r="H55" s="38">
        <v>2705594</v>
      </c>
      <c r="I55" s="38">
        <v>2705594</v>
      </c>
      <c r="J55" s="38">
        <v>2416679.13</v>
      </c>
      <c r="K55" s="46">
        <f t="shared" si="5"/>
        <v>2277.302736970817</v>
      </c>
      <c r="L55" s="41">
        <f t="shared" si="2"/>
        <v>106.52851728942085</v>
      </c>
      <c r="M55" s="41">
        <f t="shared" si="3"/>
        <v>103.22261859076217</v>
      </c>
      <c r="N55" s="41">
        <f t="shared" si="4"/>
        <v>89.321573377232497</v>
      </c>
      <c r="O55" s="45">
        <f t="shared" si="1"/>
        <v>89.321573377232497</v>
      </c>
    </row>
    <row r="56" spans="1:15" ht="27">
      <c r="A56" s="25">
        <v>4</v>
      </c>
      <c r="B56" s="25"/>
      <c r="C56" s="26"/>
      <c r="D56" s="27" t="s">
        <v>39</v>
      </c>
      <c r="E56" s="39">
        <v>26092278.899999999</v>
      </c>
      <c r="F56" s="39">
        <v>32946286.299999997</v>
      </c>
      <c r="G56" s="39">
        <v>48768300.689999998</v>
      </c>
      <c r="H56" s="39">
        <v>39487930.699999996</v>
      </c>
      <c r="I56" s="39">
        <v>63249673.549999997</v>
      </c>
      <c r="J56" s="39">
        <v>35823591.43</v>
      </c>
      <c r="K56" s="46">
        <f t="shared" si="5"/>
        <v>137.29575545047544</v>
      </c>
      <c r="L56" s="47">
        <f t="shared" si="2"/>
        <v>108.73332157621662</v>
      </c>
      <c r="M56" s="47">
        <f t="shared" si="3"/>
        <v>73.456714552585751</v>
      </c>
      <c r="N56" s="47">
        <f t="shared" si="4"/>
        <v>90.720356308769567</v>
      </c>
      <c r="O56" s="42">
        <f t="shared" si="1"/>
        <v>56.638381543077543</v>
      </c>
    </row>
    <row r="57" spans="1:15">
      <c r="A57" s="25"/>
      <c r="B57" s="25"/>
      <c r="C57" s="25"/>
      <c r="D57" s="28" t="s">
        <v>5</v>
      </c>
      <c r="E57" s="38"/>
      <c r="F57" s="38"/>
      <c r="G57" s="38"/>
      <c r="H57" s="38"/>
      <c r="I57" s="38"/>
      <c r="J57" s="38"/>
      <c r="K57" s="46"/>
      <c r="L57" s="47"/>
      <c r="M57" s="47"/>
      <c r="N57" s="47"/>
      <c r="O57" s="42"/>
    </row>
    <row r="58" spans="1:15" ht="44.25" customHeight="1">
      <c r="A58" s="25"/>
      <c r="B58" s="25">
        <v>1</v>
      </c>
      <c r="C58" s="25"/>
      <c r="D58" s="30" t="s">
        <v>40</v>
      </c>
      <c r="E58" s="38">
        <f>E59</f>
        <v>1066745.18</v>
      </c>
      <c r="F58" s="38">
        <v>1199855.8999999999</v>
      </c>
      <c r="G58" s="38">
        <v>1250775.1299999999</v>
      </c>
      <c r="H58" s="38">
        <v>1505821.4</v>
      </c>
      <c r="I58" s="38">
        <v>1701846.5</v>
      </c>
      <c r="J58" s="38">
        <v>1427114.67</v>
      </c>
      <c r="K58" s="46">
        <f t="shared" si="5"/>
        <v>133.78215310989265</v>
      </c>
      <c r="L58" s="41">
        <f t="shared" si="2"/>
        <v>118.94050527234145</v>
      </c>
      <c r="M58" s="41">
        <f t="shared" si="3"/>
        <v>114.09842071292225</v>
      </c>
      <c r="N58" s="41">
        <f t="shared" si="4"/>
        <v>94.773169646812022</v>
      </c>
      <c r="O58" s="45">
        <f t="shared" si="1"/>
        <v>83.856838439894545</v>
      </c>
    </row>
    <row r="59" spans="1:15" ht="40.5">
      <c r="A59" s="25"/>
      <c r="B59" s="25"/>
      <c r="C59" s="25">
        <v>1</v>
      </c>
      <c r="D59" s="30" t="s">
        <v>41</v>
      </c>
      <c r="E59" s="38">
        <v>1066745.18</v>
      </c>
      <c r="F59" s="38">
        <v>1199855.8999999999</v>
      </c>
      <c r="G59" s="38">
        <v>1250775.1299999999</v>
      </c>
      <c r="H59" s="38">
        <v>1505821.4</v>
      </c>
      <c r="I59" s="38">
        <v>1701846.5</v>
      </c>
      <c r="J59" s="38">
        <v>1427114.67</v>
      </c>
      <c r="K59" s="46">
        <f t="shared" si="5"/>
        <v>133.78215310989265</v>
      </c>
      <c r="L59" s="41">
        <f t="shared" si="2"/>
        <v>118.94050527234145</v>
      </c>
      <c r="M59" s="41">
        <f t="shared" si="3"/>
        <v>114.09842071292225</v>
      </c>
      <c r="N59" s="41">
        <f t="shared" si="4"/>
        <v>94.773169646812022</v>
      </c>
      <c r="O59" s="45">
        <f t="shared" si="1"/>
        <v>83.856838439894545</v>
      </c>
    </row>
    <row r="60" spans="1:15" ht="45" customHeight="1">
      <c r="A60" s="25"/>
      <c r="B60" s="25">
        <v>2</v>
      </c>
      <c r="C60" s="25"/>
      <c r="D60" s="30" t="s">
        <v>42</v>
      </c>
      <c r="E60" s="38">
        <f>SUM(E61:E63)</f>
        <v>9869081.5800000001</v>
      </c>
      <c r="F60" s="38">
        <v>16619431.73</v>
      </c>
      <c r="G60" s="38">
        <v>24473752.77</v>
      </c>
      <c r="H60" s="38">
        <v>17328319.199999999</v>
      </c>
      <c r="I60" s="38">
        <v>21486819.600000001</v>
      </c>
      <c r="J60" s="38">
        <v>16072690.550000001</v>
      </c>
      <c r="K60" s="46">
        <f t="shared" si="5"/>
        <v>162.85903019154088</v>
      </c>
      <c r="L60" s="41">
        <f t="shared" si="2"/>
        <v>96.710229393625596</v>
      </c>
      <c r="M60" s="41">
        <f t="shared" si="3"/>
        <v>65.673175262691856</v>
      </c>
      <c r="N60" s="41">
        <f t="shared" si="4"/>
        <v>92.753892425989022</v>
      </c>
      <c r="O60" s="45">
        <f t="shared" si="1"/>
        <v>74.802557331472173</v>
      </c>
    </row>
    <row r="61" spans="1:15">
      <c r="A61" s="25"/>
      <c r="B61" s="25"/>
      <c r="C61" s="25">
        <v>1</v>
      </c>
      <c r="D61" s="30" t="s">
        <v>43</v>
      </c>
      <c r="E61" s="38">
        <f>3863262.45+53083.31</f>
        <v>3916345.7600000002</v>
      </c>
      <c r="F61" s="38">
        <v>7677134.8300000001</v>
      </c>
      <c r="G61" s="38">
        <v>13659978.99</v>
      </c>
      <c r="H61" s="38">
        <v>8852304.0999999996</v>
      </c>
      <c r="I61" s="38">
        <v>8332541</v>
      </c>
      <c r="J61" s="38">
        <v>5360846.17</v>
      </c>
      <c r="K61" s="46">
        <f t="shared" si="5"/>
        <v>136.8838835619049</v>
      </c>
      <c r="L61" s="41">
        <f t="shared" si="2"/>
        <v>69.8287354424385</v>
      </c>
      <c r="M61" s="41">
        <f t="shared" si="3"/>
        <v>39.244907872292409</v>
      </c>
      <c r="N61" s="41">
        <f t="shared" si="4"/>
        <v>60.558766502384387</v>
      </c>
      <c r="O61" s="45">
        <f t="shared" si="1"/>
        <v>64.336271132659292</v>
      </c>
    </row>
    <row r="62" spans="1:15">
      <c r="A62" s="25"/>
      <c r="B62" s="25"/>
      <c r="C62" s="25">
        <v>2</v>
      </c>
      <c r="D62" s="30" t="s">
        <v>44</v>
      </c>
      <c r="E62" s="38">
        <v>425934</v>
      </c>
      <c r="F62" s="38">
        <v>558640</v>
      </c>
      <c r="G62" s="38">
        <v>590808.5</v>
      </c>
      <c r="H62" s="38">
        <v>509307.2</v>
      </c>
      <c r="I62" s="38">
        <v>509307.2</v>
      </c>
      <c r="J62" s="38">
        <v>509307.2</v>
      </c>
      <c r="K62" s="46">
        <f t="shared" si="5"/>
        <v>119.57420633243649</v>
      </c>
      <c r="L62" s="41">
        <f t="shared" si="2"/>
        <v>91.169125017900626</v>
      </c>
      <c r="M62" s="41">
        <f t="shared" si="3"/>
        <v>86.205123995338596</v>
      </c>
      <c r="N62" s="41">
        <f t="shared" si="4"/>
        <v>100</v>
      </c>
      <c r="O62" s="45">
        <f t="shared" si="1"/>
        <v>100</v>
      </c>
    </row>
    <row r="63" spans="1:15">
      <c r="A63" s="25"/>
      <c r="B63" s="25"/>
      <c r="C63" s="25">
        <v>4</v>
      </c>
      <c r="D63" s="30" t="s">
        <v>45</v>
      </c>
      <c r="E63" s="38">
        <v>5526801.8200000003</v>
      </c>
      <c r="F63" s="38">
        <v>8383656.9000000004</v>
      </c>
      <c r="G63" s="38">
        <v>10222965.279999999</v>
      </c>
      <c r="H63" s="38">
        <v>7966707.9000000004</v>
      </c>
      <c r="I63" s="38">
        <v>12644971.4</v>
      </c>
      <c r="J63" s="38">
        <v>10202537.18</v>
      </c>
      <c r="K63" s="46">
        <f t="shared" si="5"/>
        <v>184.60110407939322</v>
      </c>
      <c r="L63" s="41">
        <f t="shared" si="2"/>
        <v>121.69554767919951</v>
      </c>
      <c r="M63" s="41">
        <f t="shared" si="3"/>
        <v>99.800174416712878</v>
      </c>
      <c r="N63" s="41">
        <f t="shared" si="4"/>
        <v>128.06465742267267</v>
      </c>
      <c r="O63" s="45">
        <f t="shared" si="1"/>
        <v>80.684541366380628</v>
      </c>
    </row>
    <row r="64" spans="1:15">
      <c r="A64" s="25"/>
      <c r="B64" s="25">
        <v>3</v>
      </c>
      <c r="C64" s="25"/>
      <c r="D64" s="30" t="s">
        <v>46</v>
      </c>
      <c r="E64" s="38">
        <f>SUM(E65:E67)</f>
        <v>330710.64</v>
      </c>
      <c r="F64" s="38">
        <v>646451.13000000012</v>
      </c>
      <c r="G64" s="38">
        <v>3880742.77</v>
      </c>
      <c r="H64" s="38">
        <v>3870822.9</v>
      </c>
      <c r="I64" s="38">
        <v>3869669.1</v>
      </c>
      <c r="J64" s="38">
        <v>1736448.77</v>
      </c>
      <c r="K64" s="46">
        <f t="shared" si="5"/>
        <v>525.06589143911424</v>
      </c>
      <c r="L64" s="41">
        <f t="shared" si="2"/>
        <v>268.61253533581106</v>
      </c>
      <c r="M64" s="41">
        <f t="shared" si="3"/>
        <v>44.745268442515197</v>
      </c>
      <c r="N64" s="41">
        <f t="shared" si="4"/>
        <v>44.859938438413188</v>
      </c>
      <c r="O64" s="45">
        <f t="shared" si="1"/>
        <v>44.873314103265315</v>
      </c>
    </row>
    <row r="65" spans="1:15">
      <c r="A65" s="25"/>
      <c r="B65" s="25"/>
      <c r="C65" s="25">
        <v>3</v>
      </c>
      <c r="D65" s="30" t="s">
        <v>47</v>
      </c>
      <c r="E65" s="38">
        <v>71007.240000000005</v>
      </c>
      <c r="F65" s="38">
        <v>98278.96</v>
      </c>
      <c r="G65" s="38">
        <v>89159.35</v>
      </c>
      <c r="H65" s="38">
        <v>110949.9</v>
      </c>
      <c r="I65" s="38">
        <v>110696.1</v>
      </c>
      <c r="J65" s="38">
        <v>99198.42</v>
      </c>
      <c r="K65" s="46">
        <f t="shared" si="5"/>
        <v>139.70183885474214</v>
      </c>
      <c r="L65" s="41">
        <f t="shared" si="2"/>
        <v>100.93556138567197</v>
      </c>
      <c r="M65" s="41">
        <f t="shared" si="3"/>
        <v>111.25969401975226</v>
      </c>
      <c r="N65" s="41">
        <f t="shared" si="4"/>
        <v>89.408300503200095</v>
      </c>
      <c r="O65" s="45">
        <f t="shared" si="1"/>
        <v>89.6132926092247</v>
      </c>
    </row>
    <row r="66" spans="1:15">
      <c r="A66" s="25"/>
      <c r="B66" s="25"/>
      <c r="C66" s="25">
        <v>4</v>
      </c>
      <c r="D66" s="30" t="s">
        <v>48</v>
      </c>
      <c r="E66" s="38">
        <v>74867.53</v>
      </c>
      <c r="F66" s="38">
        <v>265452.96000000002</v>
      </c>
      <c r="G66" s="38">
        <v>1481134.93</v>
      </c>
      <c r="H66" s="38">
        <v>2437313.6</v>
      </c>
      <c r="I66" s="38">
        <v>2437313.6</v>
      </c>
      <c r="J66" s="38">
        <v>1126048.96</v>
      </c>
      <c r="K66" s="46">
        <f t="shared" si="5"/>
        <v>1504.055175855274</v>
      </c>
      <c r="L66" s="41">
        <f t="shared" si="2"/>
        <v>424.19905959986278</v>
      </c>
      <c r="M66" s="41">
        <f t="shared" si="3"/>
        <v>76.026088993796122</v>
      </c>
      <c r="N66" s="41">
        <f t="shared" si="4"/>
        <v>46.200413438795891</v>
      </c>
      <c r="O66" s="45">
        <f t="shared" si="1"/>
        <v>46.200413438795891</v>
      </c>
    </row>
    <row r="67" spans="1:15">
      <c r="A67" s="25"/>
      <c r="B67" s="25"/>
      <c r="C67" s="25">
        <v>5</v>
      </c>
      <c r="D67" s="30" t="s">
        <v>49</v>
      </c>
      <c r="E67" s="38">
        <v>184835.87</v>
      </c>
      <c r="F67" s="38">
        <v>282719.21000000002</v>
      </c>
      <c r="G67" s="38">
        <v>2310448.4900000002</v>
      </c>
      <c r="H67" s="38">
        <v>1322559.3999999999</v>
      </c>
      <c r="I67" s="38">
        <v>1321659.3999999999</v>
      </c>
      <c r="J67" s="38">
        <v>511201.39</v>
      </c>
      <c r="K67" s="46">
        <f t="shared" si="5"/>
        <v>276.57044598540318</v>
      </c>
      <c r="L67" s="41">
        <f t="shared" si="2"/>
        <v>180.81593748086661</v>
      </c>
      <c r="M67" s="41">
        <f t="shared" si="3"/>
        <v>22.125634577553381</v>
      </c>
      <c r="N67" s="41">
        <f t="shared" si="4"/>
        <v>38.652433304696942</v>
      </c>
      <c r="O67" s="45">
        <f t="shared" si="1"/>
        <v>38.678754148005154</v>
      </c>
    </row>
    <row r="68" spans="1:15" ht="39.75" customHeight="1">
      <c r="A68" s="25"/>
      <c r="B68" s="25">
        <v>4</v>
      </c>
      <c r="C68" s="25"/>
      <c r="D68" s="30" t="s">
        <v>50</v>
      </c>
      <c r="E68" s="38">
        <f>SUM(E69:E69)</f>
        <v>2765</v>
      </c>
      <c r="F68" s="38">
        <v>5778</v>
      </c>
      <c r="G68" s="38">
        <v>8595.5</v>
      </c>
      <c r="H68" s="38">
        <v>8578.2000000000007</v>
      </c>
      <c r="I68" s="38">
        <v>8578.2000000000007</v>
      </c>
      <c r="J68" s="38">
        <v>8578.2000000000007</v>
      </c>
      <c r="K68" s="46">
        <f t="shared" si="5"/>
        <v>310.24231464737795</v>
      </c>
      <c r="L68" s="41">
        <f t="shared" si="2"/>
        <v>148.46313603322952</v>
      </c>
      <c r="M68" s="41">
        <f t="shared" si="3"/>
        <v>99.798731894596017</v>
      </c>
      <c r="N68" s="41">
        <f t="shared" si="4"/>
        <v>100</v>
      </c>
      <c r="O68" s="45">
        <f t="shared" si="1"/>
        <v>100</v>
      </c>
    </row>
    <row r="69" spans="1:15" ht="40.5">
      <c r="A69" s="25"/>
      <c r="B69" s="25"/>
      <c r="C69" s="25">
        <v>1</v>
      </c>
      <c r="D69" s="30" t="s">
        <v>51</v>
      </c>
      <c r="E69" s="38">
        <v>2765</v>
      </c>
      <c r="F69" s="38">
        <v>5778</v>
      </c>
      <c r="G69" s="38">
        <v>8595.5</v>
      </c>
      <c r="H69" s="38">
        <v>8578.2000000000007</v>
      </c>
      <c r="I69" s="38">
        <v>8578.2000000000007</v>
      </c>
      <c r="J69" s="38">
        <v>8578.2000000000007</v>
      </c>
      <c r="K69" s="46">
        <f t="shared" si="5"/>
        <v>310.24231464737795</v>
      </c>
      <c r="L69" s="41">
        <f t="shared" si="2"/>
        <v>148.46313603322952</v>
      </c>
      <c r="M69" s="41">
        <f t="shared" si="3"/>
        <v>99.798731894596017</v>
      </c>
      <c r="N69" s="41">
        <f t="shared" si="4"/>
        <v>100</v>
      </c>
      <c r="O69" s="45">
        <f t="shared" si="1"/>
        <v>100</v>
      </c>
    </row>
    <row r="70" spans="1:15">
      <c r="A70" s="25"/>
      <c r="B70" s="25">
        <v>5</v>
      </c>
      <c r="C70" s="25"/>
      <c r="D70" s="30" t="s">
        <v>52</v>
      </c>
      <c r="E70" s="38">
        <f>SUM(E71:E74)</f>
        <v>13993138.75</v>
      </c>
      <c r="F70" s="38">
        <v>14490124.379999999</v>
      </c>
      <c r="G70" s="38">
        <v>19612639.800000001</v>
      </c>
      <c r="H70" s="38">
        <v>13755921.199999999</v>
      </c>
      <c r="I70" s="38">
        <v>31740857.800000001</v>
      </c>
      <c r="J70" s="38">
        <v>14604783.85</v>
      </c>
      <c r="K70" s="46">
        <f t="shared" si="5"/>
        <v>104.37103576922655</v>
      </c>
      <c r="L70" s="41">
        <f t="shared" si="2"/>
        <v>100.79129389778228</v>
      </c>
      <c r="M70" s="41">
        <f t="shared" si="3"/>
        <v>74.466180988038133</v>
      </c>
      <c r="N70" s="41">
        <f t="shared" si="4"/>
        <v>106.17088915862647</v>
      </c>
      <c r="O70" s="45">
        <f t="shared" si="1"/>
        <v>46.012568223660296</v>
      </c>
    </row>
    <row r="71" spans="1:15">
      <c r="A71" s="25"/>
      <c r="B71" s="25"/>
      <c r="C71" s="25">
        <v>1</v>
      </c>
      <c r="D71" s="30" t="s">
        <v>53</v>
      </c>
      <c r="E71" s="38">
        <v>12268387.24</v>
      </c>
      <c r="F71" s="38">
        <v>12555870.619999999</v>
      </c>
      <c r="G71" s="38">
        <v>17479530.890000001</v>
      </c>
      <c r="H71" s="38">
        <v>10905609</v>
      </c>
      <c r="I71" s="38">
        <v>28478861.199999999</v>
      </c>
      <c r="J71" s="38">
        <v>12732918.779999999</v>
      </c>
      <c r="K71" s="46">
        <f t="shared" si="5"/>
        <v>103.78641080455493</v>
      </c>
      <c r="L71" s="41">
        <f t="shared" si="2"/>
        <v>101.4100827044043</v>
      </c>
      <c r="M71" s="41">
        <f t="shared" si="3"/>
        <v>72.844739713721225</v>
      </c>
      <c r="N71" s="41">
        <f t="shared" si="4"/>
        <v>116.7556876466046</v>
      </c>
      <c r="O71" s="45">
        <f t="shared" si="1"/>
        <v>44.710070007995967</v>
      </c>
    </row>
    <row r="72" spans="1:15">
      <c r="A72" s="25"/>
      <c r="B72" s="25"/>
      <c r="C72" s="25">
        <v>3</v>
      </c>
      <c r="D72" s="31" t="s">
        <v>54</v>
      </c>
      <c r="E72" s="38">
        <v>9680</v>
      </c>
      <c r="F72" s="38">
        <v>12300</v>
      </c>
      <c r="G72" s="38">
        <v>312814.05</v>
      </c>
      <c r="H72" s="38">
        <v>325000</v>
      </c>
      <c r="I72" s="38">
        <v>325000</v>
      </c>
      <c r="J72" s="38">
        <v>0</v>
      </c>
      <c r="K72" s="46">
        <f t="shared" si="5"/>
        <v>0</v>
      </c>
      <c r="L72" s="41">
        <f t="shared" si="2"/>
        <v>0</v>
      </c>
      <c r="M72" s="41">
        <f t="shared" si="3"/>
        <v>0</v>
      </c>
      <c r="N72" s="41">
        <f t="shared" si="4"/>
        <v>0</v>
      </c>
      <c r="O72" s="45">
        <f t="shared" ref="O72:O135" si="6">J72/I72*100</f>
        <v>0</v>
      </c>
    </row>
    <row r="73" spans="1:15">
      <c r="A73" s="25"/>
      <c r="B73" s="25"/>
      <c r="C73" s="25">
        <v>4</v>
      </c>
      <c r="D73" s="30" t="s">
        <v>55</v>
      </c>
      <c r="E73" s="38">
        <v>231155.81</v>
      </c>
      <c r="F73" s="38">
        <v>273924.65000000002</v>
      </c>
      <c r="G73" s="38">
        <v>168025.2</v>
      </c>
      <c r="H73" s="38">
        <v>149157.70000000001</v>
      </c>
      <c r="I73" s="38">
        <v>399942.1</v>
      </c>
      <c r="J73" s="38">
        <v>194549.49</v>
      </c>
      <c r="K73" s="46">
        <f t="shared" si="5"/>
        <v>84.163789783176981</v>
      </c>
      <c r="L73" s="41">
        <f t="shared" si="2"/>
        <v>71.022994827227109</v>
      </c>
      <c r="M73" s="41">
        <f t="shared" si="3"/>
        <v>115.78589997214701</v>
      </c>
      <c r="N73" s="41">
        <f t="shared" si="4"/>
        <v>130.43207960433821</v>
      </c>
      <c r="O73" s="45">
        <f t="shared" si="6"/>
        <v>48.644413778894496</v>
      </c>
    </row>
    <row r="74" spans="1:15" ht="27">
      <c r="A74" s="25"/>
      <c r="B74" s="25"/>
      <c r="C74" s="25">
        <v>5</v>
      </c>
      <c r="D74" s="30" t="s">
        <v>56</v>
      </c>
      <c r="E74" s="38">
        <v>1483915.7</v>
      </c>
      <c r="F74" s="38">
        <v>1648029.11</v>
      </c>
      <c r="G74" s="38">
        <v>1652269.66</v>
      </c>
      <c r="H74" s="38">
        <v>2376154.5</v>
      </c>
      <c r="I74" s="38">
        <v>2537054.5</v>
      </c>
      <c r="J74" s="38">
        <v>1677315.58</v>
      </c>
      <c r="K74" s="46">
        <f t="shared" si="5"/>
        <v>113.03307728329852</v>
      </c>
      <c r="L74" s="41">
        <f t="shared" ref="L74:L119" si="7">J74/F74*100</f>
        <v>101.77706023651487</v>
      </c>
      <c r="M74" s="41">
        <f t="shared" ref="M74:M137" si="8">J74/G74*100</f>
        <v>101.51584941649297</v>
      </c>
      <c r="N74" s="41">
        <f t="shared" ref="N74:N137" si="9">J74/H74*100</f>
        <v>70.589499967279068</v>
      </c>
      <c r="O74" s="45">
        <f t="shared" si="6"/>
        <v>66.112713778911726</v>
      </c>
    </row>
    <row r="75" spans="1:15">
      <c r="A75" s="25"/>
      <c r="B75" s="25">
        <v>6</v>
      </c>
      <c r="C75" s="25"/>
      <c r="D75" s="30" t="s">
        <v>57</v>
      </c>
      <c r="E75" s="38">
        <f>E76</f>
        <v>197991.8</v>
      </c>
      <c r="F75" s="38">
        <v>176085</v>
      </c>
      <c r="G75" s="38">
        <v>177532.4</v>
      </c>
      <c r="H75" s="38">
        <v>140000</v>
      </c>
      <c r="I75" s="38">
        <v>117003</v>
      </c>
      <c r="J75" s="38">
        <v>117003</v>
      </c>
      <c r="K75" s="46">
        <f t="shared" si="5"/>
        <v>59.094871605793777</v>
      </c>
      <c r="L75" s="41">
        <f t="shared" si="7"/>
        <v>66.446886446886438</v>
      </c>
      <c r="M75" s="41">
        <f t="shared" si="8"/>
        <v>65.905153087549095</v>
      </c>
      <c r="N75" s="41">
        <f t="shared" si="9"/>
        <v>83.573571428571427</v>
      </c>
      <c r="O75" s="45">
        <f t="shared" si="6"/>
        <v>100</v>
      </c>
    </row>
    <row r="76" spans="1:15">
      <c r="A76" s="25"/>
      <c r="B76" s="25"/>
      <c r="C76" s="25">
        <v>1</v>
      </c>
      <c r="D76" s="30" t="s">
        <v>57</v>
      </c>
      <c r="E76" s="38">
        <v>197991.8</v>
      </c>
      <c r="F76" s="38">
        <v>176085</v>
      </c>
      <c r="G76" s="38">
        <v>177532.4</v>
      </c>
      <c r="H76" s="38">
        <v>140000</v>
      </c>
      <c r="I76" s="38">
        <v>117003</v>
      </c>
      <c r="J76" s="38">
        <v>117003</v>
      </c>
      <c r="K76" s="46">
        <f t="shared" si="5"/>
        <v>59.094871605793777</v>
      </c>
      <c r="L76" s="41">
        <f t="shared" si="7"/>
        <v>66.446886446886438</v>
      </c>
      <c r="M76" s="41">
        <f t="shared" si="8"/>
        <v>65.905153087549095</v>
      </c>
      <c r="N76" s="41">
        <f t="shared" si="9"/>
        <v>83.573571428571427</v>
      </c>
      <c r="O76" s="45">
        <f t="shared" si="6"/>
        <v>100</v>
      </c>
    </row>
    <row r="77" spans="1:15">
      <c r="A77" s="25"/>
      <c r="B77" s="25">
        <v>7</v>
      </c>
      <c r="C77" s="25"/>
      <c r="D77" s="30" t="s">
        <v>58</v>
      </c>
      <c r="E77" s="38">
        <f>SUM(E78:E78)</f>
        <v>16440.7</v>
      </c>
      <c r="F77" s="38">
        <v>42789</v>
      </c>
      <c r="G77" s="38">
        <v>0</v>
      </c>
      <c r="H77" s="38">
        <v>35000</v>
      </c>
      <c r="I77" s="38">
        <v>35000</v>
      </c>
      <c r="J77" s="38">
        <v>0</v>
      </c>
      <c r="K77" s="46">
        <f t="shared" si="5"/>
        <v>0</v>
      </c>
      <c r="L77" s="41">
        <f t="shared" si="7"/>
        <v>0</v>
      </c>
      <c r="M77" s="41"/>
      <c r="N77" s="41">
        <f t="shared" si="9"/>
        <v>0</v>
      </c>
      <c r="O77" s="45">
        <f t="shared" si="6"/>
        <v>0</v>
      </c>
    </row>
    <row r="78" spans="1:15">
      <c r="A78" s="25"/>
      <c r="B78" s="25"/>
      <c r="C78" s="25">
        <v>3</v>
      </c>
      <c r="D78" s="30" t="s">
        <v>59</v>
      </c>
      <c r="E78" s="38">
        <v>16440.7</v>
      </c>
      <c r="F78" s="38">
        <v>42789</v>
      </c>
      <c r="G78" s="38">
        <v>0</v>
      </c>
      <c r="H78" s="38">
        <v>35000</v>
      </c>
      <c r="I78" s="38">
        <v>35000</v>
      </c>
      <c r="J78" s="38">
        <v>0</v>
      </c>
      <c r="K78" s="46">
        <f t="shared" ref="K78:K141" si="10">J78/E78*100</f>
        <v>0</v>
      </c>
      <c r="L78" s="41">
        <f t="shared" si="7"/>
        <v>0</v>
      </c>
      <c r="M78" s="41"/>
      <c r="N78" s="41">
        <f t="shared" si="9"/>
        <v>0</v>
      </c>
      <c r="O78" s="45">
        <f t="shared" si="6"/>
        <v>0</v>
      </c>
    </row>
    <row r="79" spans="1:15" ht="44.25" customHeight="1">
      <c r="A79" s="25"/>
      <c r="B79" s="25">
        <v>8</v>
      </c>
      <c r="C79" s="25"/>
      <c r="D79" s="30" t="s">
        <v>60</v>
      </c>
      <c r="E79" s="38">
        <f>SUM(E80:E81)</f>
        <v>48440.800000000003</v>
      </c>
      <c r="F79" s="38">
        <v>48450</v>
      </c>
      <c r="G79" s="38">
        <v>51173.3</v>
      </c>
      <c r="H79" s="38">
        <v>43637.599999999999</v>
      </c>
      <c r="I79" s="38">
        <v>30238.3</v>
      </c>
      <c r="J79" s="38">
        <v>16088.3</v>
      </c>
      <c r="K79" s="46">
        <f t="shared" si="10"/>
        <v>33.212292117388643</v>
      </c>
      <c r="L79" s="41">
        <f t="shared" si="7"/>
        <v>33.205985552115578</v>
      </c>
      <c r="M79" s="41">
        <f t="shared" si="8"/>
        <v>31.438855809572569</v>
      </c>
      <c r="N79" s="41">
        <f t="shared" si="9"/>
        <v>36.86797624067318</v>
      </c>
      <c r="O79" s="45">
        <f t="shared" si="6"/>
        <v>53.205041288696783</v>
      </c>
    </row>
    <row r="80" spans="1:15" ht="57.75" customHeight="1">
      <c r="A80" s="25"/>
      <c r="B80" s="25"/>
      <c r="C80" s="25">
        <v>1</v>
      </c>
      <c r="D80" s="30" t="s">
        <v>61</v>
      </c>
      <c r="E80" s="38">
        <v>19074.900000000001</v>
      </c>
      <c r="F80" s="38">
        <v>19080</v>
      </c>
      <c r="G80" s="38">
        <v>17680.8</v>
      </c>
      <c r="H80" s="38">
        <v>16088.3</v>
      </c>
      <c r="I80" s="38">
        <v>16088.3</v>
      </c>
      <c r="J80" s="38">
        <v>16088.3</v>
      </c>
      <c r="K80" s="46">
        <f t="shared" si="10"/>
        <v>84.342775060419712</v>
      </c>
      <c r="L80" s="41">
        <f t="shared" si="7"/>
        <v>84.320230607966451</v>
      </c>
      <c r="M80" s="41">
        <f t="shared" si="8"/>
        <v>90.99305461291344</v>
      </c>
      <c r="N80" s="41">
        <f t="shared" si="9"/>
        <v>100</v>
      </c>
      <c r="O80" s="45">
        <f t="shared" si="6"/>
        <v>100</v>
      </c>
    </row>
    <row r="81" spans="1:15" ht="69.75" customHeight="1">
      <c r="A81" s="25"/>
      <c r="B81" s="25"/>
      <c r="C81" s="25">
        <v>4</v>
      </c>
      <c r="D81" s="30" t="s">
        <v>62</v>
      </c>
      <c r="E81" s="38">
        <v>29365.9</v>
      </c>
      <c r="F81" s="38">
        <v>29370</v>
      </c>
      <c r="G81" s="38">
        <v>33492.5</v>
      </c>
      <c r="H81" s="38">
        <v>27549.3</v>
      </c>
      <c r="I81" s="38">
        <v>14150</v>
      </c>
      <c r="J81" s="38">
        <v>0</v>
      </c>
      <c r="K81" s="46">
        <f t="shared" si="10"/>
        <v>0</v>
      </c>
      <c r="L81" s="41">
        <f t="shared" si="7"/>
        <v>0</v>
      </c>
      <c r="M81" s="41">
        <f t="shared" si="8"/>
        <v>0</v>
      </c>
      <c r="N81" s="41">
        <f t="shared" si="9"/>
        <v>0</v>
      </c>
      <c r="O81" s="45">
        <f t="shared" si="6"/>
        <v>0</v>
      </c>
    </row>
    <row r="82" spans="1:15" ht="31.5" customHeight="1">
      <c r="A82" s="25"/>
      <c r="B82" s="25">
        <v>9</v>
      </c>
      <c r="C82" s="25"/>
      <c r="D82" s="30" t="s">
        <v>63</v>
      </c>
      <c r="E82" s="38">
        <f>E83</f>
        <v>566964.47</v>
      </c>
      <c r="F82" s="50">
        <v>-282678.84000000003</v>
      </c>
      <c r="G82" s="50">
        <v>-686910.98</v>
      </c>
      <c r="H82" s="38">
        <v>2799830.2</v>
      </c>
      <c r="I82" s="38">
        <v>4259661.05</v>
      </c>
      <c r="J82" s="38">
        <v>1840884.09</v>
      </c>
      <c r="K82" s="46">
        <f t="shared" si="10"/>
        <v>324.69126151767506</v>
      </c>
      <c r="L82" s="51">
        <f t="shared" si="7"/>
        <v>-651.22811810038547</v>
      </c>
      <c r="M82" s="51">
        <f t="shared" si="8"/>
        <v>-267.99456459409055</v>
      </c>
      <c r="N82" s="41">
        <f t="shared" si="9"/>
        <v>65.749847615758981</v>
      </c>
      <c r="O82" s="45">
        <f t="shared" si="6"/>
        <v>43.216680115897958</v>
      </c>
    </row>
    <row r="83" spans="1:15" ht="30.75" customHeight="1">
      <c r="A83" s="25"/>
      <c r="B83" s="25"/>
      <c r="C83" s="25">
        <v>1</v>
      </c>
      <c r="D83" s="30" t="s">
        <v>63</v>
      </c>
      <c r="E83" s="38">
        <v>566964.47</v>
      </c>
      <c r="F83" s="50">
        <v>-282678.84000000003</v>
      </c>
      <c r="G83" s="50">
        <v>-686910.98</v>
      </c>
      <c r="H83" s="38">
        <v>2799830.2</v>
      </c>
      <c r="I83" s="38">
        <v>4259661.05</v>
      </c>
      <c r="J83" s="38">
        <v>1840884.09</v>
      </c>
      <c r="K83" s="46">
        <f t="shared" si="10"/>
        <v>324.69126151767506</v>
      </c>
      <c r="L83" s="51">
        <f>J83/F83*100</f>
        <v>-651.22811810038547</v>
      </c>
      <c r="M83" s="51">
        <f t="shared" si="8"/>
        <v>-267.99456459409055</v>
      </c>
      <c r="N83" s="41">
        <f t="shared" si="9"/>
        <v>65.749847615758981</v>
      </c>
      <c r="O83" s="45">
        <f t="shared" si="6"/>
        <v>43.216680115897958</v>
      </c>
    </row>
    <row r="84" spans="1:15" ht="30.75" customHeight="1">
      <c r="A84" s="25">
        <v>5</v>
      </c>
      <c r="B84" s="25"/>
      <c r="C84" s="26"/>
      <c r="D84" s="27" t="s">
        <v>64</v>
      </c>
      <c r="E84" s="39">
        <v>1816469.4</v>
      </c>
      <c r="F84" s="39">
        <v>2389655.9300000002</v>
      </c>
      <c r="G84" s="39">
        <v>2194214.83</v>
      </c>
      <c r="H84" s="39">
        <v>2448379</v>
      </c>
      <c r="I84" s="39">
        <v>2956600.8</v>
      </c>
      <c r="J84" s="39">
        <v>1883704.21</v>
      </c>
      <c r="K84" s="46">
        <f t="shared" si="10"/>
        <v>103.70140064016493</v>
      </c>
      <c r="L84" s="47">
        <f t="shared" si="7"/>
        <v>78.827423912864305</v>
      </c>
      <c r="M84" s="47">
        <f t="shared" si="8"/>
        <v>85.848668245488071</v>
      </c>
      <c r="N84" s="47">
        <f t="shared" si="9"/>
        <v>76.936790014944577</v>
      </c>
      <c r="O84" s="42">
        <f t="shared" si="6"/>
        <v>63.711821020950822</v>
      </c>
    </row>
    <row r="85" spans="1:15">
      <c r="A85" s="25"/>
      <c r="B85" s="25"/>
      <c r="C85" s="25"/>
      <c r="D85" s="28" t="s">
        <v>5</v>
      </c>
      <c r="E85" s="38"/>
      <c r="F85" s="38"/>
      <c r="G85" s="38"/>
      <c r="H85" s="38"/>
      <c r="I85" s="38"/>
      <c r="J85" s="38"/>
      <c r="K85" s="46"/>
      <c r="L85" s="47"/>
      <c r="M85" s="47"/>
      <c r="N85" s="47"/>
      <c r="O85" s="42"/>
    </row>
    <row r="86" spans="1:15">
      <c r="A86" s="25"/>
      <c r="B86" s="25">
        <v>1</v>
      </c>
      <c r="C86" s="25"/>
      <c r="D86" s="30" t="s">
        <v>65</v>
      </c>
      <c r="E86" s="38">
        <f>E87</f>
        <v>20780</v>
      </c>
      <c r="F86" s="38">
        <v>15619.4</v>
      </c>
      <c r="G86" s="38">
        <v>14676.5</v>
      </c>
      <c r="H86" s="38">
        <v>267720.5</v>
      </c>
      <c r="I86" s="38">
        <v>476471.3</v>
      </c>
      <c r="J86" s="38">
        <v>15734.36</v>
      </c>
      <c r="K86" s="46">
        <f t="shared" si="10"/>
        <v>75.718768046198264</v>
      </c>
      <c r="L86" s="41">
        <f t="shared" si="7"/>
        <v>100.73600778519022</v>
      </c>
      <c r="M86" s="41">
        <f t="shared" si="8"/>
        <v>107.20784928286717</v>
      </c>
      <c r="N86" s="41">
        <f t="shared" si="9"/>
        <v>5.8771592014806489</v>
      </c>
      <c r="O86" s="45">
        <f t="shared" si="6"/>
        <v>3.3022681534018945</v>
      </c>
    </row>
    <row r="87" spans="1:15">
      <c r="A87" s="25"/>
      <c r="B87" s="25"/>
      <c r="C87" s="25">
        <v>1</v>
      </c>
      <c r="D87" s="30" t="s">
        <v>65</v>
      </c>
      <c r="E87" s="38">
        <v>20780</v>
      </c>
      <c r="F87" s="38">
        <v>15619.4</v>
      </c>
      <c r="G87" s="38">
        <v>14676.5</v>
      </c>
      <c r="H87" s="38">
        <v>267720.5</v>
      </c>
      <c r="I87" s="38">
        <v>476471.3</v>
      </c>
      <c r="J87" s="38">
        <v>15734.36</v>
      </c>
      <c r="K87" s="46">
        <f t="shared" si="10"/>
        <v>75.718768046198264</v>
      </c>
      <c r="L87" s="41">
        <f t="shared" si="7"/>
        <v>100.73600778519022</v>
      </c>
      <c r="M87" s="41">
        <f t="shared" si="8"/>
        <v>107.20784928286717</v>
      </c>
      <c r="N87" s="41">
        <f t="shared" si="9"/>
        <v>5.8771592014806489</v>
      </c>
      <c r="O87" s="45">
        <f t="shared" si="6"/>
        <v>3.3022681534018945</v>
      </c>
    </row>
    <row r="88" spans="1:15" ht="27">
      <c r="A88" s="25"/>
      <c r="B88" s="25">
        <v>3</v>
      </c>
      <c r="C88" s="25"/>
      <c r="D88" s="30" t="s">
        <v>66</v>
      </c>
      <c r="E88" s="38">
        <f>E89</f>
        <v>65313.62</v>
      </c>
      <c r="F88" s="38">
        <v>75883</v>
      </c>
      <c r="G88" s="38">
        <v>79256.7</v>
      </c>
      <c r="H88" s="38">
        <v>72570.2</v>
      </c>
      <c r="I88" s="38">
        <v>72570.2</v>
      </c>
      <c r="J88" s="38">
        <v>72570.2</v>
      </c>
      <c r="K88" s="46">
        <f t="shared" si="10"/>
        <v>111.11036258593536</v>
      </c>
      <c r="L88" s="41">
        <f t="shared" si="7"/>
        <v>95.634331800271468</v>
      </c>
      <c r="M88" s="41">
        <f t="shared" si="8"/>
        <v>91.563489269676893</v>
      </c>
      <c r="N88" s="41">
        <f t="shared" si="9"/>
        <v>100</v>
      </c>
      <c r="O88" s="45">
        <f t="shared" si="6"/>
        <v>100</v>
      </c>
    </row>
    <row r="89" spans="1:15">
      <c r="A89" s="25"/>
      <c r="B89" s="25"/>
      <c r="C89" s="25">
        <v>1</v>
      </c>
      <c r="D89" s="30" t="s">
        <v>67</v>
      </c>
      <c r="E89" s="38">
        <v>65313.62</v>
      </c>
      <c r="F89" s="38">
        <v>75883</v>
      </c>
      <c r="G89" s="38">
        <v>79256.7</v>
      </c>
      <c r="H89" s="38">
        <v>72570.2</v>
      </c>
      <c r="I89" s="38">
        <v>72570.2</v>
      </c>
      <c r="J89" s="38">
        <v>72570.2</v>
      </c>
      <c r="K89" s="46">
        <f t="shared" si="10"/>
        <v>111.11036258593536</v>
      </c>
      <c r="L89" s="41">
        <f t="shared" si="7"/>
        <v>95.634331800271468</v>
      </c>
      <c r="M89" s="41">
        <f t="shared" si="8"/>
        <v>91.563489269676893</v>
      </c>
      <c r="N89" s="41">
        <f t="shared" si="9"/>
        <v>100</v>
      </c>
      <c r="O89" s="45">
        <f t="shared" si="6"/>
        <v>100</v>
      </c>
    </row>
    <row r="90" spans="1:15" ht="30.75" customHeight="1">
      <c r="A90" s="25"/>
      <c r="B90" s="25">
        <v>4</v>
      </c>
      <c r="C90" s="25"/>
      <c r="D90" s="30" t="s">
        <v>68</v>
      </c>
      <c r="E90" s="38">
        <f>E91</f>
        <v>1296670.78</v>
      </c>
      <c r="F90" s="38">
        <v>1543008.83</v>
      </c>
      <c r="G90" s="38">
        <v>1429185.49</v>
      </c>
      <c r="H90" s="38">
        <v>1444134.3</v>
      </c>
      <c r="I90" s="38">
        <v>1218910.2</v>
      </c>
      <c r="J90" s="38">
        <v>1158371.29</v>
      </c>
      <c r="K90" s="46">
        <f t="shared" si="10"/>
        <v>89.334263397221008</v>
      </c>
      <c r="L90" s="41">
        <f t="shared" si="7"/>
        <v>75.072239865276728</v>
      </c>
      <c r="M90" s="41">
        <f t="shared" si="8"/>
        <v>81.05115103008778</v>
      </c>
      <c r="N90" s="41">
        <f t="shared" si="9"/>
        <v>80.21215824594708</v>
      </c>
      <c r="O90" s="45">
        <f t="shared" si="6"/>
        <v>95.033357666545086</v>
      </c>
    </row>
    <row r="91" spans="1:15" ht="27">
      <c r="A91" s="25"/>
      <c r="B91" s="25"/>
      <c r="C91" s="25">
        <v>1</v>
      </c>
      <c r="D91" s="30" t="s">
        <v>68</v>
      </c>
      <c r="E91" s="38">
        <v>1296670.78</v>
      </c>
      <c r="F91" s="38">
        <v>1543008.83</v>
      </c>
      <c r="G91" s="38">
        <v>1429185.49</v>
      </c>
      <c r="H91" s="38">
        <v>1444134.3</v>
      </c>
      <c r="I91" s="38">
        <v>1218910.2</v>
      </c>
      <c r="J91" s="38">
        <v>1158371.29</v>
      </c>
      <c r="K91" s="46">
        <f t="shared" si="10"/>
        <v>89.334263397221008</v>
      </c>
      <c r="L91" s="41">
        <f t="shared" si="7"/>
        <v>75.072239865276728</v>
      </c>
      <c r="M91" s="41">
        <f t="shared" si="8"/>
        <v>81.05115103008778</v>
      </c>
      <c r="N91" s="41">
        <f t="shared" si="9"/>
        <v>80.21215824594708</v>
      </c>
      <c r="O91" s="45">
        <f t="shared" si="6"/>
        <v>95.033357666545086</v>
      </c>
    </row>
    <row r="92" spans="1:15" ht="38.25" customHeight="1">
      <c r="A92" s="25"/>
      <c r="B92" s="25">
        <v>6</v>
      </c>
      <c r="C92" s="25"/>
      <c r="D92" s="30" t="s">
        <v>69</v>
      </c>
      <c r="E92" s="38">
        <f>E93</f>
        <v>433705.01</v>
      </c>
      <c r="F92" s="38">
        <v>755144.7</v>
      </c>
      <c r="G92" s="38">
        <v>671096.14</v>
      </c>
      <c r="H92" s="38">
        <v>663954</v>
      </c>
      <c r="I92" s="38">
        <v>1188649.1000000001</v>
      </c>
      <c r="J92" s="38">
        <v>637028.36</v>
      </c>
      <c r="K92" s="46">
        <f t="shared" si="10"/>
        <v>146.88056289688697</v>
      </c>
      <c r="L92" s="41">
        <f>J92/F92*100</f>
        <v>84.358449446841121</v>
      </c>
      <c r="M92" s="41">
        <f t="shared" si="8"/>
        <v>94.923561920651196</v>
      </c>
      <c r="N92" s="41">
        <f t="shared" si="9"/>
        <v>95.9446527922115</v>
      </c>
      <c r="O92" s="45">
        <f t="shared" si="6"/>
        <v>53.592633856366859</v>
      </c>
    </row>
    <row r="93" spans="1:15" ht="42.75" customHeight="1">
      <c r="A93" s="25"/>
      <c r="B93" s="25"/>
      <c r="C93" s="25">
        <v>1</v>
      </c>
      <c r="D93" s="30" t="s">
        <v>69</v>
      </c>
      <c r="E93" s="38">
        <v>433705.01</v>
      </c>
      <c r="F93" s="38">
        <v>755144.7</v>
      </c>
      <c r="G93" s="38">
        <v>671096.14</v>
      </c>
      <c r="H93" s="38">
        <v>663954</v>
      </c>
      <c r="I93" s="38">
        <v>1188649.1000000001</v>
      </c>
      <c r="J93" s="38">
        <v>637028.36</v>
      </c>
      <c r="K93" s="46">
        <f t="shared" si="10"/>
        <v>146.88056289688697</v>
      </c>
      <c r="L93" s="41">
        <f>J93/F93*100</f>
        <v>84.358449446841121</v>
      </c>
      <c r="M93" s="41">
        <f t="shared" si="8"/>
        <v>94.923561920651196</v>
      </c>
      <c r="N93" s="41">
        <f t="shared" si="9"/>
        <v>95.9446527922115</v>
      </c>
      <c r="O93" s="45">
        <f t="shared" si="6"/>
        <v>53.592633856366859</v>
      </c>
    </row>
    <row r="94" spans="1:15" ht="58.5" customHeight="1">
      <c r="A94" s="25">
        <v>6</v>
      </c>
      <c r="B94" s="25"/>
      <c r="C94" s="26"/>
      <c r="D94" s="27" t="s">
        <v>70</v>
      </c>
      <c r="E94" s="39">
        <v>11478123.699999999</v>
      </c>
      <c r="F94" s="39">
        <v>13486482.83</v>
      </c>
      <c r="G94" s="39">
        <v>9241188.2800000012</v>
      </c>
      <c r="H94" s="39">
        <v>5727177.3000000007</v>
      </c>
      <c r="I94" s="39">
        <v>17183903.900000002</v>
      </c>
      <c r="J94" s="39">
        <v>3972397.66</v>
      </c>
      <c r="K94" s="46">
        <f t="shared" si="10"/>
        <v>34.60842350043675</v>
      </c>
      <c r="L94" s="47">
        <f t="shared" si="7"/>
        <v>29.454659973789475</v>
      </c>
      <c r="M94" s="47">
        <f t="shared" si="8"/>
        <v>42.985788619815892</v>
      </c>
      <c r="N94" s="47">
        <f t="shared" si="9"/>
        <v>69.360479899932542</v>
      </c>
      <c r="O94" s="42">
        <f t="shared" si="6"/>
        <v>23.116968548689332</v>
      </c>
    </row>
    <row r="95" spans="1:15">
      <c r="A95" s="25"/>
      <c r="B95" s="25"/>
      <c r="C95" s="25"/>
      <c r="D95" s="28" t="s">
        <v>5</v>
      </c>
      <c r="E95" s="38"/>
      <c r="F95" s="38"/>
      <c r="G95" s="38"/>
      <c r="H95" s="38"/>
      <c r="I95" s="38"/>
      <c r="J95" s="38"/>
      <c r="K95" s="46"/>
      <c r="L95" s="47"/>
      <c r="M95" s="47"/>
      <c r="N95" s="47"/>
      <c r="O95" s="42"/>
    </row>
    <row r="96" spans="1:15">
      <c r="A96" s="25"/>
      <c r="B96" s="25">
        <v>1</v>
      </c>
      <c r="C96" s="25"/>
      <c r="D96" s="30" t="s">
        <v>71</v>
      </c>
      <c r="E96" s="38">
        <f>E97</f>
        <v>10406244.449999999</v>
      </c>
      <c r="F96" s="38">
        <v>1875736.81</v>
      </c>
      <c r="G96" s="38">
        <v>268366.19</v>
      </c>
      <c r="H96" s="38">
        <v>137000</v>
      </c>
      <c r="I96" s="38">
        <v>10624023.300000001</v>
      </c>
      <c r="J96" s="38">
        <v>323256.84000000003</v>
      </c>
      <c r="K96" s="46">
        <f t="shared" si="10"/>
        <v>3.1063736927686727</v>
      </c>
      <c r="L96" s="41">
        <f t="shared" si="7"/>
        <v>17.233592595541165</v>
      </c>
      <c r="M96" s="41">
        <f t="shared" si="8"/>
        <v>120.45363836629346</v>
      </c>
      <c r="N96" s="41">
        <f t="shared" si="9"/>
        <v>235.95389781021902</v>
      </c>
      <c r="O96" s="45">
        <f t="shared" si="6"/>
        <v>3.0426970166754059</v>
      </c>
    </row>
    <row r="97" spans="1:15">
      <c r="A97" s="25"/>
      <c r="B97" s="25"/>
      <c r="C97" s="25">
        <v>1</v>
      </c>
      <c r="D97" s="30" t="s">
        <v>71</v>
      </c>
      <c r="E97" s="38">
        <v>10406244.449999999</v>
      </c>
      <c r="F97" s="38">
        <v>1875736.81</v>
      </c>
      <c r="G97" s="38">
        <v>268366.19</v>
      </c>
      <c r="H97" s="38">
        <v>137000</v>
      </c>
      <c r="I97" s="38">
        <v>10624023.300000001</v>
      </c>
      <c r="J97" s="38">
        <v>323256.84000000003</v>
      </c>
      <c r="K97" s="46">
        <f t="shared" si="10"/>
        <v>3.1063736927686727</v>
      </c>
      <c r="L97" s="41">
        <f t="shared" si="7"/>
        <v>17.233592595541165</v>
      </c>
      <c r="M97" s="41">
        <f t="shared" si="8"/>
        <v>120.45363836629346</v>
      </c>
      <c r="N97" s="41">
        <f t="shared" si="9"/>
        <v>235.95389781021902</v>
      </c>
      <c r="O97" s="45">
        <f t="shared" si="6"/>
        <v>3.0426970166754059</v>
      </c>
    </row>
    <row r="98" spans="1:15">
      <c r="A98" s="25"/>
      <c r="B98" s="25">
        <v>3</v>
      </c>
      <c r="C98" s="25"/>
      <c r="D98" s="30" t="s">
        <v>72</v>
      </c>
      <c r="E98" s="38">
        <f>E99</f>
        <v>847500</v>
      </c>
      <c r="F98" s="38">
        <v>10336075.060000001</v>
      </c>
      <c r="G98" s="38">
        <v>7587131.8399999999</v>
      </c>
      <c r="H98" s="38">
        <v>4228867.9000000004</v>
      </c>
      <c r="I98" s="38">
        <v>5199278.5</v>
      </c>
      <c r="J98" s="38">
        <v>2365534.69</v>
      </c>
      <c r="K98" s="46">
        <f t="shared" si="10"/>
        <v>279.11913746312683</v>
      </c>
      <c r="L98" s="41">
        <f t="shared" si="7"/>
        <v>22.886198835324635</v>
      </c>
      <c r="M98" s="41">
        <f t="shared" si="8"/>
        <v>31.178246798463437</v>
      </c>
      <c r="N98" s="41">
        <f t="shared" si="9"/>
        <v>55.937776869312941</v>
      </c>
      <c r="O98" s="45">
        <f t="shared" si="6"/>
        <v>45.497364490092231</v>
      </c>
    </row>
    <row r="99" spans="1:15">
      <c r="A99" s="25"/>
      <c r="B99" s="25"/>
      <c r="C99" s="25">
        <v>1</v>
      </c>
      <c r="D99" s="30" t="s">
        <v>72</v>
      </c>
      <c r="E99" s="38">
        <v>847500</v>
      </c>
      <c r="F99" s="38">
        <v>10336075.060000001</v>
      </c>
      <c r="G99" s="38">
        <v>7587131.8399999999</v>
      </c>
      <c r="H99" s="38">
        <v>4228867.9000000004</v>
      </c>
      <c r="I99" s="38">
        <v>5199278.5</v>
      </c>
      <c r="J99" s="38">
        <v>2365534.69</v>
      </c>
      <c r="K99" s="46">
        <f t="shared" si="10"/>
        <v>279.11913746312683</v>
      </c>
      <c r="L99" s="41">
        <f t="shared" si="7"/>
        <v>22.886198835324635</v>
      </c>
      <c r="M99" s="41">
        <f t="shared" si="8"/>
        <v>31.178246798463437</v>
      </c>
      <c r="N99" s="41">
        <f t="shared" si="9"/>
        <v>55.937776869312941</v>
      </c>
      <c r="O99" s="45">
        <f t="shared" si="6"/>
        <v>45.497364490092231</v>
      </c>
    </row>
    <row r="100" spans="1:15">
      <c r="A100" s="25"/>
      <c r="B100" s="25">
        <v>4</v>
      </c>
      <c r="C100" s="25"/>
      <c r="D100" s="30" t="s">
        <v>73</v>
      </c>
      <c r="E100" s="38">
        <f>E101</f>
        <v>224379.21</v>
      </c>
      <c r="F100" s="38">
        <v>942000</v>
      </c>
      <c r="G100" s="38">
        <v>1010527</v>
      </c>
      <c r="H100" s="38">
        <v>1003467</v>
      </c>
      <c r="I100" s="38">
        <v>1003467</v>
      </c>
      <c r="J100" s="38">
        <v>974514.41</v>
      </c>
      <c r="K100" s="46">
        <f t="shared" si="10"/>
        <v>434.3158218624622</v>
      </c>
      <c r="L100" s="41">
        <f t="shared" si="7"/>
        <v>103.45163588110404</v>
      </c>
      <c r="M100" s="41">
        <f t="shared" si="8"/>
        <v>96.436256527534653</v>
      </c>
      <c r="N100" s="41">
        <f t="shared" si="9"/>
        <v>97.114744181921282</v>
      </c>
      <c r="O100" s="45">
        <f t="shared" si="6"/>
        <v>97.114744181921282</v>
      </c>
    </row>
    <row r="101" spans="1:15">
      <c r="A101" s="25"/>
      <c r="B101" s="25"/>
      <c r="C101" s="25">
        <v>1</v>
      </c>
      <c r="D101" s="30" t="s">
        <v>73</v>
      </c>
      <c r="E101" s="38">
        <v>224379.21</v>
      </c>
      <c r="F101" s="38">
        <v>942000</v>
      </c>
      <c r="G101" s="38">
        <v>1010527</v>
      </c>
      <c r="H101" s="38">
        <v>1003467</v>
      </c>
      <c r="I101" s="38">
        <v>1003467</v>
      </c>
      <c r="J101" s="38">
        <v>974514.41</v>
      </c>
      <c r="K101" s="46">
        <f t="shared" si="10"/>
        <v>434.3158218624622</v>
      </c>
      <c r="L101" s="41">
        <f t="shared" si="7"/>
        <v>103.45163588110404</v>
      </c>
      <c r="M101" s="41">
        <f t="shared" si="8"/>
        <v>96.436256527534653</v>
      </c>
      <c r="N101" s="41">
        <f t="shared" si="9"/>
        <v>97.114744181921282</v>
      </c>
      <c r="O101" s="45">
        <f t="shared" si="6"/>
        <v>97.114744181921282</v>
      </c>
    </row>
    <row r="102" spans="1:15" ht="47.25" customHeight="1">
      <c r="A102" s="25"/>
      <c r="B102" s="25">
        <v>6</v>
      </c>
      <c r="C102" s="25"/>
      <c r="D102" s="30" t="s">
        <v>74</v>
      </c>
      <c r="E102" s="38">
        <v>96090.03</v>
      </c>
      <c r="F102" s="38">
        <v>332670.96000000002</v>
      </c>
      <c r="G102" s="38">
        <v>375163.25</v>
      </c>
      <c r="H102" s="38">
        <v>357842.4</v>
      </c>
      <c r="I102" s="38">
        <v>357135.1</v>
      </c>
      <c r="J102" s="38">
        <v>309091.71999999997</v>
      </c>
      <c r="K102" s="46">
        <f t="shared" si="10"/>
        <v>321.66887657335519</v>
      </c>
      <c r="L102" s="41">
        <f t="shared" si="7"/>
        <v>92.912143578748186</v>
      </c>
      <c r="M102" s="41">
        <f t="shared" si="8"/>
        <v>82.388592166210302</v>
      </c>
      <c r="N102" s="41">
        <f t="shared" si="9"/>
        <v>86.37649423321551</v>
      </c>
      <c r="O102" s="45">
        <f t="shared" si="6"/>
        <v>86.54756141303389</v>
      </c>
    </row>
    <row r="103" spans="1:15" ht="43.5" customHeight="1">
      <c r="A103" s="25"/>
      <c r="B103" s="25"/>
      <c r="C103" s="25">
        <v>1</v>
      </c>
      <c r="D103" s="30" t="s">
        <v>74</v>
      </c>
      <c r="E103" s="38">
        <v>96090.03</v>
      </c>
      <c r="F103" s="38">
        <v>332670.96000000002</v>
      </c>
      <c r="G103" s="38">
        <v>375163.25</v>
      </c>
      <c r="H103" s="38">
        <v>357842.4</v>
      </c>
      <c r="I103" s="38">
        <v>357135.1</v>
      </c>
      <c r="J103" s="38">
        <v>309091.71999999997</v>
      </c>
      <c r="K103" s="46">
        <f t="shared" si="10"/>
        <v>321.66887657335519</v>
      </c>
      <c r="L103" s="41">
        <f t="shared" si="7"/>
        <v>92.912143578748186</v>
      </c>
      <c r="M103" s="41">
        <f t="shared" si="8"/>
        <v>82.388592166210302</v>
      </c>
      <c r="N103" s="41">
        <f t="shared" si="9"/>
        <v>86.37649423321551</v>
      </c>
      <c r="O103" s="45">
        <f t="shared" si="6"/>
        <v>86.54756141303389</v>
      </c>
    </row>
    <row r="104" spans="1:15">
      <c r="A104" s="25">
        <v>7</v>
      </c>
      <c r="B104" s="25"/>
      <c r="C104" s="25"/>
      <c r="D104" s="27" t="s">
        <v>75</v>
      </c>
      <c r="E104" s="39">
        <v>29102192.899999999</v>
      </c>
      <c r="F104" s="39">
        <v>34410439.909999996</v>
      </c>
      <c r="G104" s="39">
        <v>37162861.07</v>
      </c>
      <c r="H104" s="39">
        <v>38489740.800000004</v>
      </c>
      <c r="I104" s="39">
        <v>38779651.700000003</v>
      </c>
      <c r="J104" s="39">
        <v>33495002.210000001</v>
      </c>
      <c r="K104" s="46">
        <f t="shared" si="10"/>
        <v>115.09442716256618</v>
      </c>
      <c r="L104" s="47">
        <f t="shared" si="7"/>
        <v>97.339651273292901</v>
      </c>
      <c r="M104" s="47">
        <f t="shared" si="8"/>
        <v>90.130310868446813</v>
      </c>
      <c r="N104" s="47">
        <f t="shared" si="9"/>
        <v>87.023195048380259</v>
      </c>
      <c r="O104" s="42">
        <f t="shared" si="6"/>
        <v>86.372622604034362</v>
      </c>
    </row>
    <row r="105" spans="1:15">
      <c r="A105" s="25"/>
      <c r="B105" s="25"/>
      <c r="C105" s="25"/>
      <c r="D105" s="28" t="s">
        <v>5</v>
      </c>
      <c r="E105" s="38"/>
      <c r="F105" s="38"/>
      <c r="G105" s="38"/>
      <c r="H105" s="38"/>
      <c r="I105" s="38"/>
      <c r="J105" s="38"/>
      <c r="K105" s="46"/>
      <c r="L105" s="47"/>
      <c r="M105" s="47"/>
      <c r="N105" s="47"/>
      <c r="O105" s="42"/>
    </row>
    <row r="106" spans="1:15" ht="27">
      <c r="A106" s="25"/>
      <c r="B106" s="25">
        <v>1</v>
      </c>
      <c r="C106" s="25"/>
      <c r="D106" s="30" t="s">
        <v>76</v>
      </c>
      <c r="E106" s="38">
        <f>SUM(E107:E107)</f>
        <v>770028.92</v>
      </c>
      <c r="F106" s="38">
        <v>842669.73</v>
      </c>
      <c r="G106" s="38">
        <v>1316535.19</v>
      </c>
      <c r="H106" s="38">
        <v>1545341.7</v>
      </c>
      <c r="I106" s="38">
        <v>1545341.7</v>
      </c>
      <c r="J106" s="38">
        <v>713226.31</v>
      </c>
      <c r="K106" s="46">
        <f t="shared" si="10"/>
        <v>92.62331471914068</v>
      </c>
      <c r="L106" s="41">
        <f t="shared" si="7"/>
        <v>84.6388904939068</v>
      </c>
      <c r="M106" s="41">
        <f t="shared" si="8"/>
        <v>54.174496467504227</v>
      </c>
      <c r="N106" s="41">
        <f t="shared" si="9"/>
        <v>46.153307711815458</v>
      </c>
      <c r="O106" s="45">
        <f t="shared" si="6"/>
        <v>46.153307711815458</v>
      </c>
    </row>
    <row r="107" spans="1:15">
      <c r="A107" s="25"/>
      <c r="B107" s="25"/>
      <c r="C107" s="25">
        <v>1</v>
      </c>
      <c r="D107" s="30" t="s">
        <v>77</v>
      </c>
      <c r="E107" s="38">
        <v>770028.92</v>
      </c>
      <c r="F107" s="38">
        <v>842669.73</v>
      </c>
      <c r="G107" s="38">
        <v>1316535.19</v>
      </c>
      <c r="H107" s="38">
        <v>1545341.7</v>
      </c>
      <c r="I107" s="38">
        <v>1545341.7</v>
      </c>
      <c r="J107" s="38">
        <v>713226.31</v>
      </c>
      <c r="K107" s="46">
        <f t="shared" si="10"/>
        <v>92.62331471914068</v>
      </c>
      <c r="L107" s="41">
        <f t="shared" si="7"/>
        <v>84.6388904939068</v>
      </c>
      <c r="M107" s="41">
        <f t="shared" si="8"/>
        <v>54.174496467504227</v>
      </c>
      <c r="N107" s="41">
        <f t="shared" si="9"/>
        <v>46.153307711815458</v>
      </c>
      <c r="O107" s="45">
        <f t="shared" si="6"/>
        <v>46.153307711815458</v>
      </c>
    </row>
    <row r="108" spans="1:15" ht="30.75" customHeight="1">
      <c r="A108" s="25"/>
      <c r="B108" s="25"/>
      <c r="C108" s="25">
        <v>2</v>
      </c>
      <c r="D108" s="30" t="s">
        <v>78</v>
      </c>
      <c r="E108" s="38" t="s">
        <v>142</v>
      </c>
      <c r="F108" s="38" t="s">
        <v>142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49">
        <v>0</v>
      </c>
      <c r="M108" s="49">
        <v>0</v>
      </c>
      <c r="N108" s="49">
        <v>0</v>
      </c>
      <c r="O108" s="49">
        <v>0</v>
      </c>
    </row>
    <row r="109" spans="1:15" ht="27">
      <c r="A109" s="25"/>
      <c r="B109" s="25">
        <v>2</v>
      </c>
      <c r="C109" s="25"/>
      <c r="D109" s="30" t="s">
        <v>79</v>
      </c>
      <c r="E109" s="38">
        <f>SUM(E110:E113)</f>
        <v>9265184.5</v>
      </c>
      <c r="F109" s="38">
        <v>11592235.469999999</v>
      </c>
      <c r="G109" s="38">
        <v>11576106.580000002</v>
      </c>
      <c r="H109" s="38">
        <v>11593530.800000001</v>
      </c>
      <c r="I109" s="38">
        <v>11593530.800000001</v>
      </c>
      <c r="J109" s="38">
        <v>11001549.33</v>
      </c>
      <c r="K109" s="46">
        <f t="shared" si="10"/>
        <v>118.74074747243296</v>
      </c>
      <c r="L109" s="41">
        <f t="shared" si="7"/>
        <v>94.904467377938801</v>
      </c>
      <c r="M109" s="41">
        <f t="shared" si="8"/>
        <v>95.036696958261743</v>
      </c>
      <c r="N109" s="41">
        <f t="shared" si="9"/>
        <v>94.893863826195201</v>
      </c>
      <c r="O109" s="45">
        <f t="shared" si="6"/>
        <v>94.893863826195201</v>
      </c>
    </row>
    <row r="110" spans="1:15" ht="31.5" customHeight="1">
      <c r="A110" s="25"/>
      <c r="B110" s="25"/>
      <c r="C110" s="25">
        <v>1</v>
      </c>
      <c r="D110" s="30" t="s">
        <v>80</v>
      </c>
      <c r="E110" s="38">
        <v>3599358.88</v>
      </c>
      <c r="F110" s="38">
        <v>4392014.88</v>
      </c>
      <c r="G110" s="38">
        <v>4663663.2</v>
      </c>
      <c r="H110" s="38">
        <v>4590433.4000000004</v>
      </c>
      <c r="I110" s="38">
        <v>4590433.4000000004</v>
      </c>
      <c r="J110" s="38">
        <v>4375377.34</v>
      </c>
      <c r="K110" s="46">
        <f t="shared" si="10"/>
        <v>121.55990791337817</v>
      </c>
      <c r="L110" s="41">
        <f t="shared" si="7"/>
        <v>99.621186620387775</v>
      </c>
      <c r="M110" s="41">
        <f t="shared" si="8"/>
        <v>93.818467422776152</v>
      </c>
      <c r="N110" s="41">
        <f t="shared" si="9"/>
        <v>95.31512514700681</v>
      </c>
      <c r="O110" s="45">
        <f t="shared" si="6"/>
        <v>95.31512514700681</v>
      </c>
    </row>
    <row r="111" spans="1:15" ht="30" customHeight="1">
      <c r="A111" s="25"/>
      <c r="B111" s="25"/>
      <c r="C111" s="25">
        <v>2</v>
      </c>
      <c r="D111" s="30" t="s">
        <v>81</v>
      </c>
      <c r="E111" s="38">
        <v>2703543.92</v>
      </c>
      <c r="F111" s="38">
        <v>3393281.5</v>
      </c>
      <c r="G111" s="38">
        <v>3578134.33</v>
      </c>
      <c r="H111" s="38">
        <v>3661864.8</v>
      </c>
      <c r="I111" s="38">
        <v>3661864.8</v>
      </c>
      <c r="J111" s="38">
        <v>3465970.57</v>
      </c>
      <c r="K111" s="46">
        <f t="shared" si="10"/>
        <v>128.20100847483181</v>
      </c>
      <c r="L111" s="41">
        <f t="shared" si="7"/>
        <v>102.14214676854839</v>
      </c>
      <c r="M111" s="41">
        <f t="shared" si="8"/>
        <v>96.865300470706472</v>
      </c>
      <c r="N111" s="41">
        <f t="shared" si="9"/>
        <v>94.650424286554767</v>
      </c>
      <c r="O111" s="45">
        <f t="shared" si="6"/>
        <v>94.650424286554767</v>
      </c>
    </row>
    <row r="112" spans="1:15" ht="29.25" customHeight="1">
      <c r="A112" s="25"/>
      <c r="B112" s="25"/>
      <c r="C112" s="25">
        <v>3</v>
      </c>
      <c r="D112" s="30" t="s">
        <v>82</v>
      </c>
      <c r="E112" s="38">
        <v>323135.03000000003</v>
      </c>
      <c r="F112" s="38">
        <v>345308.8</v>
      </c>
      <c r="G112" s="38">
        <v>306894.75</v>
      </c>
      <c r="H112" s="38">
        <v>270841.59999999998</v>
      </c>
      <c r="I112" s="38">
        <v>270841.59999999998</v>
      </c>
      <c r="J112" s="38">
        <v>238784.29</v>
      </c>
      <c r="K112" s="46">
        <f t="shared" si="10"/>
        <v>73.896132523917331</v>
      </c>
      <c r="L112" s="41">
        <f t="shared" si="7"/>
        <v>69.150942576615478</v>
      </c>
      <c r="M112" s="41">
        <f t="shared" si="8"/>
        <v>77.806573752076247</v>
      </c>
      <c r="N112" s="41">
        <f t="shared" si="9"/>
        <v>88.163816045984092</v>
      </c>
      <c r="O112" s="45">
        <f t="shared" si="6"/>
        <v>88.163816045984092</v>
      </c>
    </row>
    <row r="113" spans="1:15" ht="18" customHeight="1">
      <c r="A113" s="25"/>
      <c r="B113" s="25"/>
      <c r="C113" s="25">
        <v>4</v>
      </c>
      <c r="D113" s="30" t="s">
        <v>83</v>
      </c>
      <c r="E113" s="38">
        <v>2639146.67</v>
      </c>
      <c r="F113" s="38">
        <v>3461630.29</v>
      </c>
      <c r="G113" s="38">
        <v>3027414.3</v>
      </c>
      <c r="H113" s="38">
        <v>3070391</v>
      </c>
      <c r="I113" s="38">
        <v>3070391</v>
      </c>
      <c r="J113" s="38">
        <v>2921417.13</v>
      </c>
      <c r="K113" s="46">
        <f t="shared" si="10"/>
        <v>110.6955200030622</v>
      </c>
      <c r="L113" s="41">
        <f t="shared" si="7"/>
        <v>84.39425603708824</v>
      </c>
      <c r="M113" s="41">
        <f t="shared" si="8"/>
        <v>96.498755720351852</v>
      </c>
      <c r="N113" s="41">
        <f t="shared" si="9"/>
        <v>95.148048896704026</v>
      </c>
      <c r="O113" s="45">
        <f t="shared" si="6"/>
        <v>95.148048896704026</v>
      </c>
    </row>
    <row r="114" spans="1:15" ht="18" customHeight="1">
      <c r="A114" s="25"/>
      <c r="B114" s="25">
        <v>3</v>
      </c>
      <c r="C114" s="25"/>
      <c r="D114" s="28" t="s">
        <v>84</v>
      </c>
      <c r="E114" s="38">
        <f>SUM(E115:E117)</f>
        <v>14604982.199999999</v>
      </c>
      <c r="F114" s="38">
        <v>15951461.6</v>
      </c>
      <c r="G114" s="38">
        <v>16861495.800000001</v>
      </c>
      <c r="H114" s="38">
        <v>17156971.800000001</v>
      </c>
      <c r="I114" s="38">
        <v>17156971.800000001</v>
      </c>
      <c r="J114" s="38">
        <v>16456180.5</v>
      </c>
      <c r="K114" s="46">
        <f t="shared" si="10"/>
        <v>112.67511507134873</v>
      </c>
      <c r="L114" s="41">
        <f t="shared" si="7"/>
        <v>103.16409187230843</v>
      </c>
      <c r="M114" s="41">
        <f t="shared" si="8"/>
        <v>97.5962079236173</v>
      </c>
      <c r="N114" s="41">
        <f t="shared" si="9"/>
        <v>95.915413814458788</v>
      </c>
      <c r="O114" s="45">
        <f t="shared" si="6"/>
        <v>95.915413814458788</v>
      </c>
    </row>
    <row r="115" spans="1:15" ht="40.5">
      <c r="A115" s="25"/>
      <c r="B115" s="25"/>
      <c r="C115" s="25">
        <v>1</v>
      </c>
      <c r="D115" s="30" t="s">
        <v>85</v>
      </c>
      <c r="E115" s="38">
        <v>4970172.7</v>
      </c>
      <c r="F115" s="38">
        <v>5850534.2999999998</v>
      </c>
      <c r="G115" s="38">
        <v>5430406.4000000004</v>
      </c>
      <c r="H115" s="38">
        <v>5556821.2999999998</v>
      </c>
      <c r="I115" s="38">
        <v>5556821.2999999998</v>
      </c>
      <c r="J115" s="38">
        <v>5308726.32</v>
      </c>
      <c r="K115" s="46">
        <f t="shared" si="10"/>
        <v>106.81170736783452</v>
      </c>
      <c r="L115" s="41">
        <f t="shared" si="7"/>
        <v>90.739170950591657</v>
      </c>
      <c r="M115" s="41">
        <f t="shared" si="8"/>
        <v>97.759282251877138</v>
      </c>
      <c r="N115" s="41">
        <f t="shared" si="9"/>
        <v>95.535307568735391</v>
      </c>
      <c r="O115" s="45">
        <f t="shared" si="6"/>
        <v>95.535307568735391</v>
      </c>
    </row>
    <row r="116" spans="1:15" ht="40.5">
      <c r="A116" s="25"/>
      <c r="B116" s="25"/>
      <c r="C116" s="25">
        <v>2</v>
      </c>
      <c r="D116" s="30" t="s">
        <v>86</v>
      </c>
      <c r="E116" s="38">
        <v>3403859.4</v>
      </c>
      <c r="F116" s="38">
        <v>3702834.7</v>
      </c>
      <c r="G116" s="38">
        <v>4831795.5</v>
      </c>
      <c r="H116" s="38">
        <v>4981453.5</v>
      </c>
      <c r="I116" s="38">
        <v>4981453.5</v>
      </c>
      <c r="J116" s="38">
        <v>4742624.5599999996</v>
      </c>
      <c r="K116" s="46">
        <f t="shared" si="10"/>
        <v>139.3308007962961</v>
      </c>
      <c r="L116" s="41">
        <f t="shared" si="7"/>
        <v>128.08091487313757</v>
      </c>
      <c r="M116" s="41">
        <f t="shared" si="8"/>
        <v>98.154496811795937</v>
      </c>
      <c r="N116" s="41">
        <f t="shared" si="9"/>
        <v>95.205637471071441</v>
      </c>
      <c r="O116" s="45">
        <f t="shared" si="6"/>
        <v>95.205637471071441</v>
      </c>
    </row>
    <row r="117" spans="1:15" ht="27">
      <c r="A117" s="25"/>
      <c r="B117" s="25"/>
      <c r="C117" s="25">
        <v>3</v>
      </c>
      <c r="D117" s="30" t="s">
        <v>87</v>
      </c>
      <c r="E117" s="38">
        <v>6230950.0999999996</v>
      </c>
      <c r="F117" s="38">
        <v>6398092.5999999996</v>
      </c>
      <c r="G117" s="38">
        <v>6599293.9000000004</v>
      </c>
      <c r="H117" s="38">
        <v>6618697</v>
      </c>
      <c r="I117" s="38">
        <v>6618697</v>
      </c>
      <c r="J117" s="38">
        <v>6404829.6200000001</v>
      </c>
      <c r="K117" s="46">
        <f t="shared" si="10"/>
        <v>102.79057795696357</v>
      </c>
      <c r="L117" s="41">
        <f t="shared" si="7"/>
        <v>100.10529731939172</v>
      </c>
      <c r="M117" s="41">
        <f t="shared" si="8"/>
        <v>97.053256258218781</v>
      </c>
      <c r="N117" s="41">
        <f t="shared" si="9"/>
        <v>96.768738922479756</v>
      </c>
      <c r="O117" s="45">
        <f t="shared" si="6"/>
        <v>96.768738922479756</v>
      </c>
    </row>
    <row r="118" spans="1:15" ht="27">
      <c r="A118" s="25"/>
      <c r="B118" s="25">
        <v>4</v>
      </c>
      <c r="C118" s="25"/>
      <c r="D118" s="30" t="s">
        <v>88</v>
      </c>
      <c r="E118" s="38">
        <f>E119</f>
        <v>1982187.82</v>
      </c>
      <c r="F118" s="38">
        <v>2739074.18</v>
      </c>
      <c r="G118" s="38">
        <v>2572684.5299999998</v>
      </c>
      <c r="H118" s="38">
        <v>3337750.8</v>
      </c>
      <c r="I118" s="38">
        <v>3337750.8</v>
      </c>
      <c r="J118" s="38">
        <v>2504533.5499999998</v>
      </c>
      <c r="K118" s="46">
        <f t="shared" si="10"/>
        <v>126.35197960201367</v>
      </c>
      <c r="L118" s="41">
        <f t="shared" si="7"/>
        <v>91.437229713873606</v>
      </c>
      <c r="M118" s="41">
        <f t="shared" si="8"/>
        <v>97.350977968526905</v>
      </c>
      <c r="N118" s="41">
        <f t="shared" si="9"/>
        <v>75.036565042543018</v>
      </c>
      <c r="O118" s="45">
        <f t="shared" si="6"/>
        <v>75.036565042543018</v>
      </c>
    </row>
    <row r="119" spans="1:15" ht="27">
      <c r="A119" s="25"/>
      <c r="B119" s="25"/>
      <c r="C119" s="25">
        <v>1</v>
      </c>
      <c r="D119" s="30" t="s">
        <v>88</v>
      </c>
      <c r="E119" s="38">
        <v>1982187.82</v>
      </c>
      <c r="F119" s="38">
        <v>2739074.18</v>
      </c>
      <c r="G119" s="38">
        <v>2572684.5299999998</v>
      </c>
      <c r="H119" s="38">
        <v>3337750.8</v>
      </c>
      <c r="I119" s="38">
        <v>3337750.8</v>
      </c>
      <c r="J119" s="38">
        <v>2504533.5499999998</v>
      </c>
      <c r="K119" s="46">
        <f t="shared" si="10"/>
        <v>126.35197960201367</v>
      </c>
      <c r="L119" s="41">
        <f t="shared" si="7"/>
        <v>91.437229713873606</v>
      </c>
      <c r="M119" s="41">
        <f t="shared" si="8"/>
        <v>97.350977968526905</v>
      </c>
      <c r="N119" s="41">
        <f t="shared" si="9"/>
        <v>75.036565042543018</v>
      </c>
      <c r="O119" s="45">
        <f t="shared" si="6"/>
        <v>75.036565042543018</v>
      </c>
    </row>
    <row r="120" spans="1:15" ht="27">
      <c r="A120" s="25"/>
      <c r="B120" s="25">
        <v>6</v>
      </c>
      <c r="C120" s="25"/>
      <c r="D120" s="30" t="s">
        <v>89</v>
      </c>
      <c r="E120" s="38">
        <f>SUM(E121:E122)</f>
        <v>2479809.48</v>
      </c>
      <c r="F120" s="38">
        <v>3284998.9299999997</v>
      </c>
      <c r="G120" s="38">
        <v>4836038.97</v>
      </c>
      <c r="H120" s="38">
        <v>4856145.7</v>
      </c>
      <c r="I120" s="38">
        <v>5146056.5999999996</v>
      </c>
      <c r="J120" s="38">
        <v>2819512.52</v>
      </c>
      <c r="K120" s="46">
        <f t="shared" si="10"/>
        <v>113.69875559956324</v>
      </c>
      <c r="L120" s="41">
        <f>J120/F120*100</f>
        <v>85.82993724141032</v>
      </c>
      <c r="M120" s="41">
        <f t="shared" si="8"/>
        <v>58.302105038661423</v>
      </c>
      <c r="N120" s="41">
        <f t="shared" si="9"/>
        <v>58.060706868823978</v>
      </c>
      <c r="O120" s="45">
        <f t="shared" si="6"/>
        <v>54.789768927143164</v>
      </c>
    </row>
    <row r="121" spans="1:15" ht="27">
      <c r="A121" s="25"/>
      <c r="B121" s="25"/>
      <c r="C121" s="25">
        <v>1</v>
      </c>
      <c r="D121" s="32" t="s">
        <v>90</v>
      </c>
      <c r="E121" s="38">
        <v>1746097.24</v>
      </c>
      <c r="F121" s="38">
        <v>2125287.09</v>
      </c>
      <c r="G121" s="38">
        <v>3879840.77</v>
      </c>
      <c r="H121" s="38">
        <v>4082799.7</v>
      </c>
      <c r="I121" s="38">
        <v>4082799.7</v>
      </c>
      <c r="J121" s="38">
        <v>2120756.35</v>
      </c>
      <c r="K121" s="46">
        <f t="shared" si="10"/>
        <v>121.45694417339553</v>
      </c>
      <c r="L121" s="41">
        <f t="shared" ref="L121:L184" si="11">J121/F121*100</f>
        <v>99.78681750708796</v>
      </c>
      <c r="M121" s="41">
        <f t="shared" si="8"/>
        <v>54.660912025005601</v>
      </c>
      <c r="N121" s="41">
        <f t="shared" si="9"/>
        <v>51.943678500809142</v>
      </c>
      <c r="O121" s="45">
        <f t="shared" si="6"/>
        <v>51.943678500809142</v>
      </c>
    </row>
    <row r="122" spans="1:15" ht="27">
      <c r="A122" s="25"/>
      <c r="B122" s="25"/>
      <c r="C122" s="25">
        <v>2</v>
      </c>
      <c r="D122" s="30" t="s">
        <v>89</v>
      </c>
      <c r="E122" s="38">
        <v>733712.24</v>
      </c>
      <c r="F122" s="38">
        <v>1159711.8400000001</v>
      </c>
      <c r="G122" s="38">
        <v>956198.2</v>
      </c>
      <c r="H122" s="38">
        <v>773346</v>
      </c>
      <c r="I122" s="38">
        <v>1063256.8999999999</v>
      </c>
      <c r="J122" s="38">
        <v>698756.17</v>
      </c>
      <c r="K122" s="46">
        <f t="shared" si="10"/>
        <v>95.235724839482032</v>
      </c>
      <c r="L122" s="41">
        <f t="shared" si="11"/>
        <v>60.252568431137163</v>
      </c>
      <c r="M122" s="41">
        <f t="shared" si="8"/>
        <v>73.076499202780354</v>
      </c>
      <c r="N122" s="41">
        <f t="shared" si="9"/>
        <v>90.354921341805621</v>
      </c>
      <c r="O122" s="45">
        <f t="shared" si="6"/>
        <v>65.718470296313157</v>
      </c>
    </row>
    <row r="123" spans="1:15" ht="27">
      <c r="A123" s="25">
        <v>8</v>
      </c>
      <c r="B123" s="25"/>
      <c r="C123" s="26"/>
      <c r="D123" s="27" t="s">
        <v>91</v>
      </c>
      <c r="E123" s="39">
        <v>8855012.8000000007</v>
      </c>
      <c r="F123" s="39">
        <v>12751821.470000003</v>
      </c>
      <c r="G123" s="39">
        <v>11991322.689999999</v>
      </c>
      <c r="H123" s="39">
        <v>11403134.1</v>
      </c>
      <c r="I123" s="39">
        <v>11371365.399999999</v>
      </c>
      <c r="J123" s="39">
        <v>10831494.99</v>
      </c>
      <c r="K123" s="46">
        <f t="shared" si="10"/>
        <v>122.32048936168674</v>
      </c>
      <c r="L123" s="41">
        <f t="shared" si="11"/>
        <v>84.940767211039045</v>
      </c>
      <c r="M123" s="47">
        <f t="shared" si="8"/>
        <v>90.327775092173752</v>
      </c>
      <c r="N123" s="47">
        <f t="shared" si="9"/>
        <v>94.987000021336243</v>
      </c>
      <c r="O123" s="42">
        <f t="shared" si="6"/>
        <v>95.252369517560325</v>
      </c>
    </row>
    <row r="124" spans="1:15">
      <c r="A124" s="25"/>
      <c r="B124" s="25"/>
      <c r="C124" s="25"/>
      <c r="D124" s="28" t="s">
        <v>5</v>
      </c>
      <c r="E124" s="38"/>
      <c r="F124" s="38"/>
      <c r="G124" s="38"/>
      <c r="H124" s="38"/>
      <c r="I124" s="38"/>
      <c r="J124" s="38"/>
      <c r="K124" s="46"/>
      <c r="L124" s="41"/>
      <c r="M124" s="41"/>
      <c r="N124" s="41"/>
      <c r="O124" s="45"/>
    </row>
    <row r="125" spans="1:15" ht="26.25" customHeight="1">
      <c r="A125" s="25"/>
      <c r="B125" s="25">
        <v>1</v>
      </c>
      <c r="C125" s="25"/>
      <c r="D125" s="30" t="s">
        <v>92</v>
      </c>
      <c r="E125" s="38">
        <f>E126</f>
        <v>1059376.67</v>
      </c>
      <c r="F125" s="38">
        <v>999823.11</v>
      </c>
      <c r="G125" s="38">
        <v>1191354.3799999999</v>
      </c>
      <c r="H125" s="38">
        <v>1101798.8999999999</v>
      </c>
      <c r="I125" s="38">
        <v>1065090.5</v>
      </c>
      <c r="J125" s="38">
        <v>964534.53</v>
      </c>
      <c r="K125" s="46">
        <f t="shared" si="10"/>
        <v>91.047363729465559</v>
      </c>
      <c r="L125" s="41">
        <f t="shared" si="11"/>
        <v>96.470517669870631</v>
      </c>
      <c r="M125" s="41">
        <f t="shared" si="8"/>
        <v>80.961177143613654</v>
      </c>
      <c r="N125" s="41">
        <f t="shared" si="9"/>
        <v>87.541794605167979</v>
      </c>
      <c r="O125" s="45">
        <f t="shared" si="6"/>
        <v>90.558927152199743</v>
      </c>
    </row>
    <row r="126" spans="1:15" ht="23.25" customHeight="1">
      <c r="A126" s="25"/>
      <c r="B126" s="25"/>
      <c r="C126" s="25">
        <v>1</v>
      </c>
      <c r="D126" s="30" t="s">
        <v>92</v>
      </c>
      <c r="E126" s="38">
        <v>1059376.67</v>
      </c>
      <c r="F126" s="38">
        <v>999823.11</v>
      </c>
      <c r="G126" s="38">
        <v>1191354.3799999999</v>
      </c>
      <c r="H126" s="38">
        <v>1101798.8999999999</v>
      </c>
      <c r="I126" s="38">
        <v>1065090.5</v>
      </c>
      <c r="J126" s="38">
        <v>964534.53</v>
      </c>
      <c r="K126" s="46">
        <f t="shared" si="10"/>
        <v>91.047363729465559</v>
      </c>
      <c r="L126" s="41">
        <f t="shared" si="11"/>
        <v>96.470517669870631</v>
      </c>
      <c r="M126" s="41">
        <f t="shared" si="8"/>
        <v>80.961177143613654</v>
      </c>
      <c r="N126" s="41">
        <f t="shared" si="9"/>
        <v>87.541794605167979</v>
      </c>
      <c r="O126" s="45">
        <f t="shared" si="6"/>
        <v>90.558927152199743</v>
      </c>
    </row>
    <row r="127" spans="1:15" ht="20.25" customHeight="1">
      <c r="A127" s="25"/>
      <c r="B127" s="25">
        <v>2</v>
      </c>
      <c r="C127" s="25"/>
      <c r="D127" s="30" t="s">
        <v>93</v>
      </c>
      <c r="E127" s="38">
        <f>SUM(E128:E134)</f>
        <v>4275223.57</v>
      </c>
      <c r="F127" s="38">
        <v>6829947.830000001</v>
      </c>
      <c r="G127" s="38">
        <v>6114564.4299999997</v>
      </c>
      <c r="H127" s="38">
        <v>5636956.2999999998</v>
      </c>
      <c r="I127" s="38">
        <v>5648541.0999999996</v>
      </c>
      <c r="J127" s="38">
        <v>5388874.4800000004</v>
      </c>
      <c r="K127" s="46">
        <f t="shared" si="10"/>
        <v>126.04895140021881</v>
      </c>
      <c r="L127" s="41">
        <f t="shared" si="11"/>
        <v>78.900668264694488</v>
      </c>
      <c r="M127" s="41">
        <f t="shared" si="8"/>
        <v>88.131780140552067</v>
      </c>
      <c r="N127" s="41">
        <f t="shared" si="9"/>
        <v>95.599011118819575</v>
      </c>
      <c r="O127" s="45">
        <f t="shared" si="6"/>
        <v>95.40294360255254</v>
      </c>
    </row>
    <row r="128" spans="1:15" ht="16.5" customHeight="1">
      <c r="A128" s="25"/>
      <c r="B128" s="25"/>
      <c r="C128" s="25">
        <v>1</v>
      </c>
      <c r="D128" s="28" t="s">
        <v>94</v>
      </c>
      <c r="E128" s="38">
        <v>529110.9</v>
      </c>
      <c r="F128" s="38">
        <v>735802.3</v>
      </c>
      <c r="G128" s="38">
        <v>742569.7</v>
      </c>
      <c r="H128" s="38">
        <v>696211.2</v>
      </c>
      <c r="I128" s="38">
        <v>696211.2</v>
      </c>
      <c r="J128" s="38">
        <v>680112.8</v>
      </c>
      <c r="K128" s="46">
        <f t="shared" si="10"/>
        <v>128.53879971098686</v>
      </c>
      <c r="L128" s="41">
        <f t="shared" si="11"/>
        <v>92.43145883072124</v>
      </c>
      <c r="M128" s="41">
        <f t="shared" si="8"/>
        <v>91.589085846082867</v>
      </c>
      <c r="N128" s="41">
        <f t="shared" si="9"/>
        <v>97.687713153709694</v>
      </c>
      <c r="O128" s="45">
        <f t="shared" si="6"/>
        <v>97.687713153709694</v>
      </c>
    </row>
    <row r="129" spans="1:15" ht="18.75" customHeight="1">
      <c r="A129" s="25"/>
      <c r="B129" s="25"/>
      <c r="C129" s="25">
        <v>2</v>
      </c>
      <c r="D129" s="32" t="s">
        <v>95</v>
      </c>
      <c r="E129" s="38">
        <v>785843.43</v>
      </c>
      <c r="F129" s="38">
        <v>968164.4</v>
      </c>
      <c r="G129" s="38">
        <v>1014600.76</v>
      </c>
      <c r="H129" s="38">
        <v>1021847.6</v>
      </c>
      <c r="I129" s="38">
        <v>1021297.6</v>
      </c>
      <c r="J129" s="38">
        <v>932130.8</v>
      </c>
      <c r="K129" s="46">
        <f t="shared" si="10"/>
        <v>118.61533282781278</v>
      </c>
      <c r="L129" s="41">
        <f t="shared" si="11"/>
        <v>96.278152760006463</v>
      </c>
      <c r="M129" s="41">
        <f t="shared" si="8"/>
        <v>91.871683597004207</v>
      </c>
      <c r="N129" s="41">
        <f t="shared" si="9"/>
        <v>91.220138893510153</v>
      </c>
      <c r="O129" s="45">
        <f t="shared" si="6"/>
        <v>91.269263728809307</v>
      </c>
    </row>
    <row r="130" spans="1:15" ht="33.75" customHeight="1">
      <c r="A130" s="25"/>
      <c r="B130" s="25"/>
      <c r="C130" s="25">
        <v>3</v>
      </c>
      <c r="D130" s="32" t="s">
        <v>96</v>
      </c>
      <c r="E130" s="38">
        <v>14826.4</v>
      </c>
      <c r="F130" s="38">
        <v>27596.53</v>
      </c>
      <c r="G130" s="38">
        <v>41155.300000000003</v>
      </c>
      <c r="H130" s="38">
        <v>105167.3</v>
      </c>
      <c r="I130" s="38">
        <v>105167.3</v>
      </c>
      <c r="J130" s="38">
        <v>35100.94</v>
      </c>
      <c r="K130" s="46">
        <f t="shared" si="10"/>
        <v>236.74620946419901</v>
      </c>
      <c r="L130" s="41">
        <f t="shared" si="11"/>
        <v>127.19331017341675</v>
      </c>
      <c r="M130" s="41">
        <f t="shared" si="8"/>
        <v>85.288990725374376</v>
      </c>
      <c r="N130" s="41">
        <f t="shared" si="9"/>
        <v>33.376287115862063</v>
      </c>
      <c r="O130" s="45">
        <f t="shared" si="6"/>
        <v>33.376287115862063</v>
      </c>
    </row>
    <row r="131" spans="1:15" ht="27">
      <c r="A131" s="25"/>
      <c r="B131" s="25"/>
      <c r="C131" s="25">
        <v>4</v>
      </c>
      <c r="D131" s="32" t="s">
        <v>97</v>
      </c>
      <c r="E131" s="38">
        <v>292430.7</v>
      </c>
      <c r="F131" s="38">
        <v>370316.4</v>
      </c>
      <c r="G131" s="38">
        <v>375200</v>
      </c>
      <c r="H131" s="38">
        <v>365771</v>
      </c>
      <c r="I131" s="38">
        <v>365771</v>
      </c>
      <c r="J131" s="38">
        <v>365770.9</v>
      </c>
      <c r="K131" s="46">
        <f t="shared" si="10"/>
        <v>125.07951456533122</v>
      </c>
      <c r="L131" s="41">
        <f t="shared" si="11"/>
        <v>98.772536133965446</v>
      </c>
      <c r="M131" s="41">
        <f t="shared" si="8"/>
        <v>97.486913646055442</v>
      </c>
      <c r="N131" s="41">
        <f t="shared" si="9"/>
        <v>99.99997266048976</v>
      </c>
      <c r="O131" s="45">
        <f t="shared" si="6"/>
        <v>99.99997266048976</v>
      </c>
    </row>
    <row r="132" spans="1:15" ht="17.25" customHeight="1">
      <c r="A132" s="25"/>
      <c r="B132" s="25"/>
      <c r="C132" s="25">
        <v>5</v>
      </c>
      <c r="D132" s="28" t="s">
        <v>98</v>
      </c>
      <c r="E132" s="38">
        <v>2281956.44</v>
      </c>
      <c r="F132" s="38">
        <v>4362424.25</v>
      </c>
      <c r="G132" s="38">
        <v>3541810</v>
      </c>
      <c r="H132" s="38">
        <v>3078406.5</v>
      </c>
      <c r="I132" s="38">
        <v>3119713.3</v>
      </c>
      <c r="J132" s="38">
        <v>3037549.04</v>
      </c>
      <c r="K132" s="46">
        <f t="shared" si="10"/>
        <v>133.11161364675306</v>
      </c>
      <c r="L132" s="41">
        <f t="shared" si="11"/>
        <v>69.629840334763401</v>
      </c>
      <c r="M132" s="41">
        <f t="shared" si="8"/>
        <v>85.76261967750952</v>
      </c>
      <c r="N132" s="41">
        <f t="shared" si="9"/>
        <v>98.672772423005213</v>
      </c>
      <c r="O132" s="45">
        <f t="shared" si="6"/>
        <v>97.366288113718653</v>
      </c>
    </row>
    <row r="133" spans="1:15">
      <c r="A133" s="25"/>
      <c r="B133" s="25"/>
      <c r="C133" s="25">
        <v>6</v>
      </c>
      <c r="D133" s="28" t="s">
        <v>99</v>
      </c>
      <c r="E133" s="38">
        <v>306675.7</v>
      </c>
      <c r="F133" s="38">
        <v>291145</v>
      </c>
      <c r="G133" s="38">
        <v>291490.2</v>
      </c>
      <c r="H133" s="38">
        <v>264374.2</v>
      </c>
      <c r="I133" s="38">
        <v>271202.2</v>
      </c>
      <c r="J133" s="38">
        <v>269031.5</v>
      </c>
      <c r="K133" s="46">
        <f>J133/E133*100</f>
        <v>87.725078967782579</v>
      </c>
      <c r="L133" s="41">
        <f>J133/F133*100</f>
        <v>92.404643734221779</v>
      </c>
      <c r="M133" s="41">
        <f t="shared" si="8"/>
        <v>92.295212669242389</v>
      </c>
      <c r="N133" s="41">
        <f t="shared" si="9"/>
        <v>101.76163180824756</v>
      </c>
      <c r="O133" s="45">
        <f t="shared" si="6"/>
        <v>99.199600888193388</v>
      </c>
    </row>
    <row r="134" spans="1:15" ht="40.5">
      <c r="A134" s="25"/>
      <c r="B134" s="25"/>
      <c r="C134" s="25">
        <v>7</v>
      </c>
      <c r="D134" s="32" t="s">
        <v>100</v>
      </c>
      <c r="E134" s="38">
        <v>64380</v>
      </c>
      <c r="F134" s="38">
        <v>74498.95</v>
      </c>
      <c r="G134" s="38">
        <v>107738.47</v>
      </c>
      <c r="H134" s="38">
        <v>105178.5</v>
      </c>
      <c r="I134" s="38">
        <v>69178.5</v>
      </c>
      <c r="J134" s="38">
        <v>69178.5</v>
      </c>
      <c r="K134" s="46">
        <f t="shared" si="10"/>
        <v>107.4534016775396</v>
      </c>
      <c r="L134" s="41">
        <f t="shared" si="11"/>
        <v>92.858355721792051</v>
      </c>
      <c r="M134" s="41">
        <f t="shared" si="8"/>
        <v>64.209655102768764</v>
      </c>
      <c r="N134" s="41">
        <f t="shared" si="9"/>
        <v>65.772472511016986</v>
      </c>
      <c r="O134" s="45">
        <f t="shared" si="6"/>
        <v>100</v>
      </c>
    </row>
    <row r="135" spans="1:15" ht="43.5" customHeight="1">
      <c r="A135" s="25"/>
      <c r="B135" s="25">
        <v>3</v>
      </c>
      <c r="C135" s="25"/>
      <c r="D135" s="30" t="s">
        <v>101</v>
      </c>
      <c r="E135" s="38">
        <f>SUM(E136:E138)</f>
        <v>2969498.4199999995</v>
      </c>
      <c r="F135" s="38">
        <v>4132732.21</v>
      </c>
      <c r="G135" s="38">
        <v>3955595.38</v>
      </c>
      <c r="H135" s="38">
        <v>3820235.4</v>
      </c>
      <c r="I135" s="38">
        <v>3814075.6</v>
      </c>
      <c r="J135" s="38">
        <v>3736426.21</v>
      </c>
      <c r="K135" s="46">
        <f t="shared" si="10"/>
        <v>125.82684620522548</v>
      </c>
      <c r="L135" s="41">
        <f t="shared" si="11"/>
        <v>90.410556990819401</v>
      </c>
      <c r="M135" s="41">
        <f t="shared" si="8"/>
        <v>94.459262160428565</v>
      </c>
      <c r="N135" s="41">
        <f t="shared" si="9"/>
        <v>97.806177336611242</v>
      </c>
      <c r="O135" s="45">
        <f t="shared" si="6"/>
        <v>97.964136054356132</v>
      </c>
    </row>
    <row r="136" spans="1:15">
      <c r="A136" s="25"/>
      <c r="B136" s="25"/>
      <c r="C136" s="25">
        <v>1</v>
      </c>
      <c r="D136" s="28" t="s">
        <v>102</v>
      </c>
      <c r="E136" s="38">
        <v>2269298.5299999998</v>
      </c>
      <c r="F136" s="38">
        <v>3453958.51</v>
      </c>
      <c r="G136" s="38">
        <v>3243064.58</v>
      </c>
      <c r="H136" s="38">
        <v>3162822.1</v>
      </c>
      <c r="I136" s="38">
        <v>3162822.1</v>
      </c>
      <c r="J136" s="38">
        <v>3143039.86</v>
      </c>
      <c r="K136" s="46">
        <f t="shared" si="10"/>
        <v>138.50270550344911</v>
      </c>
      <c r="L136" s="41">
        <f t="shared" si="11"/>
        <v>90.998193837597668</v>
      </c>
      <c r="M136" s="41">
        <f t="shared" si="8"/>
        <v>96.915734561166218</v>
      </c>
      <c r="N136" s="41">
        <f t="shared" si="9"/>
        <v>99.374538327653639</v>
      </c>
      <c r="O136" s="45">
        <f t="shared" ref="O136:O188" si="12">J136/I136*100</f>
        <v>99.374538327653639</v>
      </c>
    </row>
    <row r="137" spans="1:15" ht="15" customHeight="1">
      <c r="A137" s="25"/>
      <c r="B137" s="25"/>
      <c r="C137" s="25">
        <v>2</v>
      </c>
      <c r="D137" s="28" t="s">
        <v>103</v>
      </c>
      <c r="E137" s="38">
        <v>534783.49</v>
      </c>
      <c r="F137" s="38">
        <v>514477.2</v>
      </c>
      <c r="G137" s="38">
        <v>546254.5</v>
      </c>
      <c r="H137" s="38">
        <v>501706</v>
      </c>
      <c r="I137" s="38">
        <v>495546.2</v>
      </c>
      <c r="J137" s="38">
        <v>437679.15</v>
      </c>
      <c r="K137" s="46">
        <f t="shared" si="10"/>
        <v>81.842307809465098</v>
      </c>
      <c r="L137" s="41">
        <f t="shared" si="11"/>
        <v>85.07260380051828</v>
      </c>
      <c r="M137" s="41">
        <f t="shared" si="8"/>
        <v>80.123669461761864</v>
      </c>
      <c r="N137" s="41">
        <f t="shared" si="9"/>
        <v>87.238173352521201</v>
      </c>
      <c r="O137" s="45">
        <f t="shared" si="12"/>
        <v>88.322572143626559</v>
      </c>
    </row>
    <row r="138" spans="1:15">
      <c r="A138" s="25"/>
      <c r="B138" s="25"/>
      <c r="C138" s="25">
        <v>3</v>
      </c>
      <c r="D138" s="28" t="s">
        <v>104</v>
      </c>
      <c r="E138" s="38">
        <v>165416.4</v>
      </c>
      <c r="F138" s="38">
        <v>164296.5</v>
      </c>
      <c r="G138" s="38">
        <v>166276.29999999999</v>
      </c>
      <c r="H138" s="38">
        <v>155707.29999999999</v>
      </c>
      <c r="I138" s="38">
        <v>155707.29999999999</v>
      </c>
      <c r="J138" s="38">
        <v>155707.20000000001</v>
      </c>
      <c r="K138" s="46">
        <f t="shared" si="10"/>
        <v>94.130448976038664</v>
      </c>
      <c r="L138" s="41">
        <f t="shared" si="11"/>
        <v>94.772073659511918</v>
      </c>
      <c r="M138" s="41">
        <f t="shared" ref="M138:M188" si="13">J138/G138*100</f>
        <v>93.643652162094071</v>
      </c>
      <c r="N138" s="41">
        <f t="shared" ref="N138:N188" si="14">J138/H138*100</f>
        <v>99.999935776935331</v>
      </c>
      <c r="O138" s="45">
        <f t="shared" si="12"/>
        <v>99.999935776935331</v>
      </c>
    </row>
    <row r="139" spans="1:15" ht="27">
      <c r="A139" s="25"/>
      <c r="B139" s="25">
        <v>4</v>
      </c>
      <c r="C139" s="25"/>
      <c r="D139" s="30" t="s">
        <v>105</v>
      </c>
      <c r="E139" s="38">
        <f>SUM(E140:E141)</f>
        <v>342055.14</v>
      </c>
      <c r="F139" s="38">
        <v>457597.76999999996</v>
      </c>
      <c r="G139" s="38">
        <v>387871</v>
      </c>
      <c r="H139" s="38">
        <v>532797.1</v>
      </c>
      <c r="I139" s="38">
        <v>532797.1</v>
      </c>
      <c r="J139" s="38">
        <v>438745.41</v>
      </c>
      <c r="K139" s="46">
        <f t="shared" si="10"/>
        <v>128.26745126531353</v>
      </c>
      <c r="L139" s="41">
        <f t="shared" si="11"/>
        <v>95.880146006830415</v>
      </c>
      <c r="M139" s="41">
        <f t="shared" si="13"/>
        <v>113.11632217928124</v>
      </c>
      <c r="N139" s="41">
        <f t="shared" si="14"/>
        <v>82.347559699555418</v>
      </c>
      <c r="O139" s="45">
        <f t="shared" si="12"/>
        <v>82.347559699555418</v>
      </c>
    </row>
    <row r="140" spans="1:15">
      <c r="A140" s="25"/>
      <c r="B140" s="25"/>
      <c r="C140" s="25">
        <v>1</v>
      </c>
      <c r="D140" s="28" t="s">
        <v>106</v>
      </c>
      <c r="E140" s="38">
        <v>274170.78999999998</v>
      </c>
      <c r="F140" s="38">
        <v>338746.29</v>
      </c>
      <c r="G140" s="38">
        <v>323212.81</v>
      </c>
      <c r="H140" s="38">
        <v>370745.4</v>
      </c>
      <c r="I140" s="38">
        <v>370745.4</v>
      </c>
      <c r="J140" s="38">
        <v>345288.86</v>
      </c>
      <c r="K140" s="46">
        <f t="shared" si="10"/>
        <v>125.93933146561676</v>
      </c>
      <c r="L140" s="41">
        <f t="shared" si="11"/>
        <v>101.93140713068769</v>
      </c>
      <c r="M140" s="41">
        <f t="shared" si="13"/>
        <v>106.83019030093517</v>
      </c>
      <c r="N140" s="41">
        <f t="shared" si="14"/>
        <v>93.133686891327571</v>
      </c>
      <c r="O140" s="45">
        <f t="shared" si="12"/>
        <v>93.133686891327571</v>
      </c>
    </row>
    <row r="141" spans="1:15" ht="60" customHeight="1">
      <c r="A141" s="25"/>
      <c r="B141" s="25"/>
      <c r="C141" s="25">
        <v>2</v>
      </c>
      <c r="D141" s="32" t="s">
        <v>143</v>
      </c>
      <c r="E141" s="38">
        <v>67884.350000000006</v>
      </c>
      <c r="F141" s="38">
        <v>118851.48</v>
      </c>
      <c r="G141" s="38">
        <v>64658.19</v>
      </c>
      <c r="H141" s="38">
        <v>162051.70000000001</v>
      </c>
      <c r="I141" s="38">
        <v>162051.70000000001</v>
      </c>
      <c r="J141" s="38">
        <v>93456.55</v>
      </c>
      <c r="K141" s="46">
        <f t="shared" si="10"/>
        <v>137.6702435833885</v>
      </c>
      <c r="L141" s="41">
        <f t="shared" si="11"/>
        <v>78.633055305663845</v>
      </c>
      <c r="M141" s="41">
        <f t="shared" si="13"/>
        <v>144.53938472450281</v>
      </c>
      <c r="N141" s="41">
        <f t="shared" si="14"/>
        <v>57.670823570502492</v>
      </c>
      <c r="O141" s="45">
        <f t="shared" si="12"/>
        <v>57.670823570502492</v>
      </c>
    </row>
    <row r="142" spans="1:15" ht="31.5" customHeight="1">
      <c r="A142" s="25"/>
      <c r="B142" s="25">
        <v>6</v>
      </c>
      <c r="C142" s="25"/>
      <c r="D142" s="30" t="s">
        <v>107</v>
      </c>
      <c r="E142" s="38">
        <f>E143</f>
        <v>208858.96</v>
      </c>
      <c r="F142" s="38">
        <v>331720.55</v>
      </c>
      <c r="G142" s="38">
        <v>341937.5</v>
      </c>
      <c r="H142" s="38">
        <v>311346.40000000002</v>
      </c>
      <c r="I142" s="38">
        <v>310861.09999999998</v>
      </c>
      <c r="J142" s="38">
        <v>302914.36</v>
      </c>
      <c r="K142" s="46">
        <f t="shared" ref="K142:K188" si="15">J142/E142*100</f>
        <v>145.03297344772758</v>
      </c>
      <c r="L142" s="41">
        <f t="shared" si="11"/>
        <v>91.316127384932884</v>
      </c>
      <c r="M142" s="41">
        <f t="shared" si="13"/>
        <v>88.587639554012057</v>
      </c>
      <c r="N142" s="41">
        <f t="shared" si="14"/>
        <v>97.291749639629671</v>
      </c>
      <c r="O142" s="45">
        <f t="shared" si="12"/>
        <v>97.443636402238823</v>
      </c>
    </row>
    <row r="143" spans="1:15" ht="28.5" customHeight="1">
      <c r="A143" s="25"/>
      <c r="B143" s="25"/>
      <c r="C143" s="25">
        <v>1</v>
      </c>
      <c r="D143" s="30" t="s">
        <v>107</v>
      </c>
      <c r="E143" s="38">
        <v>208858.96</v>
      </c>
      <c r="F143" s="38">
        <v>331720.55</v>
      </c>
      <c r="G143" s="38">
        <v>341937.5</v>
      </c>
      <c r="H143" s="38">
        <v>311346.40000000002</v>
      </c>
      <c r="I143" s="38">
        <v>310861.09999999998</v>
      </c>
      <c r="J143" s="38">
        <v>302914.36</v>
      </c>
      <c r="K143" s="46">
        <f t="shared" si="15"/>
        <v>145.03297344772758</v>
      </c>
      <c r="L143" s="41">
        <f t="shared" si="11"/>
        <v>91.316127384932884</v>
      </c>
      <c r="M143" s="41">
        <f t="shared" si="13"/>
        <v>88.587639554012057</v>
      </c>
      <c r="N143" s="41">
        <f t="shared" si="14"/>
        <v>97.291749639629671</v>
      </c>
      <c r="O143" s="45">
        <f t="shared" si="12"/>
        <v>97.443636402238823</v>
      </c>
    </row>
    <row r="144" spans="1:15" ht="15.75" customHeight="1">
      <c r="A144" s="25">
        <v>9</v>
      </c>
      <c r="B144" s="25"/>
      <c r="C144" s="26"/>
      <c r="D144" s="33" t="s">
        <v>108</v>
      </c>
      <c r="E144" s="39">
        <v>46445156.200000003</v>
      </c>
      <c r="F144" s="39">
        <v>51231717.239999987</v>
      </c>
      <c r="G144" s="39">
        <v>51882699.890000008</v>
      </c>
      <c r="H144" s="39">
        <v>53445565</v>
      </c>
      <c r="I144" s="39">
        <v>53511022.800000004</v>
      </c>
      <c r="J144" s="39">
        <v>51698899.480000004</v>
      </c>
      <c r="K144" s="48">
        <f t="shared" si="15"/>
        <v>111.31171409431066</v>
      </c>
      <c r="L144" s="47">
        <f t="shared" si="11"/>
        <v>100.91190041085576</v>
      </c>
      <c r="M144" s="47">
        <f t="shared" si="13"/>
        <v>99.645738540226915</v>
      </c>
      <c r="N144" s="47">
        <f t="shared" si="14"/>
        <v>96.731879399160619</v>
      </c>
      <c r="O144" s="42">
        <f t="shared" si="12"/>
        <v>96.613551329839282</v>
      </c>
    </row>
    <row r="145" spans="1:15">
      <c r="A145" s="25"/>
      <c r="B145" s="25"/>
      <c r="C145" s="26"/>
      <c r="D145" s="28" t="s">
        <v>5</v>
      </c>
      <c r="E145" s="39"/>
      <c r="F145" s="39"/>
      <c r="G145" s="38"/>
      <c r="H145" s="38"/>
      <c r="I145" s="38"/>
      <c r="J145" s="38"/>
      <c r="K145" s="46"/>
      <c r="L145" s="41"/>
      <c r="M145" s="47"/>
      <c r="N145" s="47"/>
      <c r="O145" s="42"/>
    </row>
    <row r="146" spans="1:15" ht="27">
      <c r="A146" s="25"/>
      <c r="B146" s="25">
        <v>1</v>
      </c>
      <c r="C146" s="25"/>
      <c r="D146" s="31" t="s">
        <v>109</v>
      </c>
      <c r="E146" s="38">
        <f>E147+E148</f>
        <v>10130198.700000001</v>
      </c>
      <c r="F146" s="38">
        <v>11839791.799999999</v>
      </c>
      <c r="G146" s="38">
        <v>12470099.699999999</v>
      </c>
      <c r="H146" s="38">
        <v>12360186.1</v>
      </c>
      <c r="I146" s="38">
        <v>12362516</v>
      </c>
      <c r="J146" s="38">
        <v>12288338.880000001</v>
      </c>
      <c r="K146" s="46">
        <f t="shared" si="15"/>
        <v>121.30402614906259</v>
      </c>
      <c r="L146" s="41">
        <f t="shared" si="11"/>
        <v>103.7884710101068</v>
      </c>
      <c r="M146" s="41">
        <f t="shared" si="13"/>
        <v>98.542426890139467</v>
      </c>
      <c r="N146" s="41">
        <f t="shared" si="14"/>
        <v>99.418720564409639</v>
      </c>
      <c r="O146" s="45">
        <f t="shared" si="12"/>
        <v>99.399983627928165</v>
      </c>
    </row>
    <row r="147" spans="1:15">
      <c r="A147" s="25"/>
      <c r="B147" s="25"/>
      <c r="C147" s="25">
        <v>1</v>
      </c>
      <c r="D147" s="31" t="s">
        <v>110</v>
      </c>
      <c r="E147" s="38">
        <v>190000.9</v>
      </c>
      <c r="F147" s="38">
        <v>252452.6</v>
      </c>
      <c r="G147" s="38">
        <v>273108.09999999998</v>
      </c>
      <c r="H147" s="38">
        <v>291987.20000000001</v>
      </c>
      <c r="I147" s="38">
        <v>291987.20000000001</v>
      </c>
      <c r="J147" s="38">
        <v>283694</v>
      </c>
      <c r="K147" s="46">
        <f t="shared" si="15"/>
        <v>149.31192431193747</v>
      </c>
      <c r="L147" s="41">
        <f t="shared" si="11"/>
        <v>112.37515478153126</v>
      </c>
      <c r="M147" s="41">
        <f t="shared" si="13"/>
        <v>103.87608423184813</v>
      </c>
      <c r="N147" s="41">
        <f t="shared" si="14"/>
        <v>97.159738509085329</v>
      </c>
      <c r="O147" s="45">
        <f t="shared" si="12"/>
        <v>97.159738509085329</v>
      </c>
    </row>
    <row r="148" spans="1:15" ht="27">
      <c r="A148" s="25"/>
      <c r="B148" s="25"/>
      <c r="C148" s="25">
        <v>2</v>
      </c>
      <c r="D148" s="31" t="s">
        <v>111</v>
      </c>
      <c r="E148" s="38">
        <v>9940197.8000000007</v>
      </c>
      <c r="F148" s="38">
        <v>11587339.199999999</v>
      </c>
      <c r="G148" s="38">
        <v>12196991.6</v>
      </c>
      <c r="H148" s="38">
        <v>12068198.9</v>
      </c>
      <c r="I148" s="38">
        <v>12070528.800000001</v>
      </c>
      <c r="J148" s="38">
        <v>12004644.880000001</v>
      </c>
      <c r="K148" s="46">
        <f t="shared" si="15"/>
        <v>120.7686720278343</v>
      </c>
      <c r="L148" s="41">
        <f t="shared" si="11"/>
        <v>103.6013934933397</v>
      </c>
      <c r="M148" s="41">
        <f t="shared" si="13"/>
        <v>98.422998667966624</v>
      </c>
      <c r="N148" s="41">
        <f t="shared" si="14"/>
        <v>99.473376097571602</v>
      </c>
      <c r="O148" s="45">
        <f t="shared" si="12"/>
        <v>99.454175363054517</v>
      </c>
    </row>
    <row r="149" spans="1:15" ht="18" customHeight="1">
      <c r="A149" s="25"/>
      <c r="B149" s="25">
        <v>2</v>
      </c>
      <c r="C149" s="25"/>
      <c r="D149" s="31" t="s">
        <v>112</v>
      </c>
      <c r="E149" s="38">
        <f>SUM(E150:E151)</f>
        <v>22353383.899999999</v>
      </c>
      <c r="F149" s="38">
        <v>22785040.899999999</v>
      </c>
      <c r="G149" s="38">
        <v>23509969.699999999</v>
      </c>
      <c r="H149" s="38">
        <v>22810297</v>
      </c>
      <c r="I149" s="38">
        <v>22774593.199999999</v>
      </c>
      <c r="J149" s="38">
        <v>22488964</v>
      </c>
      <c r="K149" s="46">
        <f t="shared" si="15"/>
        <v>100.60653053965581</v>
      </c>
      <c r="L149" s="41">
        <f t="shared" si="11"/>
        <v>98.700564544520958</v>
      </c>
      <c r="M149" s="41">
        <f t="shared" si="13"/>
        <v>95.657137320768229</v>
      </c>
      <c r="N149" s="41">
        <f t="shared" si="14"/>
        <v>98.591280946495345</v>
      </c>
      <c r="O149" s="45">
        <f t="shared" si="12"/>
        <v>98.745842801705891</v>
      </c>
    </row>
    <row r="150" spans="1:15" ht="18.75" customHeight="1">
      <c r="A150" s="25"/>
      <c r="B150" s="25"/>
      <c r="C150" s="25">
        <v>1</v>
      </c>
      <c r="D150" s="31" t="s">
        <v>113</v>
      </c>
      <c r="E150" s="38">
        <v>12840638.6</v>
      </c>
      <c r="F150" s="38">
        <v>15280832.6</v>
      </c>
      <c r="G150" s="38">
        <v>16588165.4</v>
      </c>
      <c r="H150" s="38">
        <v>16386634.300000001</v>
      </c>
      <c r="I150" s="38">
        <v>16365982.1</v>
      </c>
      <c r="J150" s="38">
        <v>16185691.4</v>
      </c>
      <c r="K150" s="46">
        <f t="shared" si="15"/>
        <v>126.05051745635143</v>
      </c>
      <c r="L150" s="41">
        <f t="shared" si="11"/>
        <v>105.92152812406309</v>
      </c>
      <c r="M150" s="41">
        <f t="shared" si="13"/>
        <v>97.573728074835813</v>
      </c>
      <c r="N150" s="41">
        <f t="shared" si="14"/>
        <v>98.773739034378778</v>
      </c>
      <c r="O150" s="45">
        <f t="shared" si="12"/>
        <v>98.89838141763579</v>
      </c>
    </row>
    <row r="151" spans="1:15" ht="27">
      <c r="A151" s="25"/>
      <c r="B151" s="25"/>
      <c r="C151" s="25">
        <v>2</v>
      </c>
      <c r="D151" s="31" t="s">
        <v>114</v>
      </c>
      <c r="E151" s="38">
        <v>9512745.3000000007</v>
      </c>
      <c r="F151" s="38">
        <v>7504208.2999999998</v>
      </c>
      <c r="G151" s="38">
        <v>6921804.2999999998</v>
      </c>
      <c r="H151" s="38">
        <v>6423662.7000000002</v>
      </c>
      <c r="I151" s="38">
        <v>6408611.0999999996</v>
      </c>
      <c r="J151" s="38">
        <v>6303272.5999999996</v>
      </c>
      <c r="K151" s="46">
        <f t="shared" si="15"/>
        <v>66.261340982187335</v>
      </c>
      <c r="L151" s="41">
        <f t="shared" si="11"/>
        <v>83.996503668481594</v>
      </c>
      <c r="M151" s="41">
        <f t="shared" si="13"/>
        <v>91.064010578860206</v>
      </c>
      <c r="N151" s="41">
        <f t="shared" si="14"/>
        <v>98.125834035463896</v>
      </c>
      <c r="O151" s="45">
        <f t="shared" si="12"/>
        <v>98.356297513512715</v>
      </c>
    </row>
    <row r="152" spans="1:15" ht="40.5">
      <c r="A152" s="25"/>
      <c r="B152" s="25">
        <v>3</v>
      </c>
      <c r="C152" s="25"/>
      <c r="D152" s="31" t="s">
        <v>115</v>
      </c>
      <c r="E152" s="38">
        <f>SUM(E153:E154)</f>
        <v>3225388.6500000004</v>
      </c>
      <c r="F152" s="38">
        <v>4459697.1999999993</v>
      </c>
      <c r="G152" s="38">
        <v>4409458.45</v>
      </c>
      <c r="H152" s="38">
        <v>4665568.5999999996</v>
      </c>
      <c r="I152" s="38">
        <v>4819610.8</v>
      </c>
      <c r="J152" s="38">
        <v>4811367</v>
      </c>
      <c r="K152" s="46">
        <f t="shared" si="15"/>
        <v>149.17169749450193</v>
      </c>
      <c r="L152" s="41">
        <f t="shared" si="11"/>
        <v>107.88550846008111</v>
      </c>
      <c r="M152" s="41">
        <f t="shared" si="13"/>
        <v>109.11469185065117</v>
      </c>
      <c r="N152" s="41">
        <f t="shared" si="14"/>
        <v>103.12498673795088</v>
      </c>
      <c r="O152" s="45">
        <f t="shared" si="12"/>
        <v>99.828952993465776</v>
      </c>
    </row>
    <row r="153" spans="1:15" ht="27">
      <c r="A153" s="25"/>
      <c r="B153" s="25"/>
      <c r="C153" s="25">
        <v>1</v>
      </c>
      <c r="D153" s="31" t="s">
        <v>116</v>
      </c>
      <c r="E153" s="38">
        <v>1160421.3</v>
      </c>
      <c r="F153" s="38">
        <v>1179500.3999999999</v>
      </c>
      <c r="G153" s="38">
        <v>1108528.1000000001</v>
      </c>
      <c r="H153" s="38">
        <v>1097071.7</v>
      </c>
      <c r="I153" s="38">
        <v>1182470.6000000001</v>
      </c>
      <c r="J153" s="38">
        <v>1182164.7</v>
      </c>
      <c r="K153" s="46">
        <f t="shared" si="15"/>
        <v>101.87375050768199</v>
      </c>
      <c r="L153" s="41">
        <f t="shared" si="11"/>
        <v>100.22588377248537</v>
      </c>
      <c r="M153" s="41">
        <f t="shared" si="13"/>
        <v>106.6427364358197</v>
      </c>
      <c r="N153" s="41">
        <f t="shared" si="14"/>
        <v>107.75637544929835</v>
      </c>
      <c r="O153" s="45">
        <f t="shared" si="12"/>
        <v>99.974130435039982</v>
      </c>
    </row>
    <row r="154" spans="1:15" ht="17.25" customHeight="1">
      <c r="A154" s="25"/>
      <c r="B154" s="25"/>
      <c r="C154" s="25">
        <v>2</v>
      </c>
      <c r="D154" s="31" t="s">
        <v>117</v>
      </c>
      <c r="E154" s="38">
        <v>2064967.35</v>
      </c>
      <c r="F154" s="38">
        <v>3280196.8</v>
      </c>
      <c r="G154" s="38">
        <v>3300930.35</v>
      </c>
      <c r="H154" s="38">
        <v>3568496.9</v>
      </c>
      <c r="I154" s="38">
        <v>3637140.2</v>
      </c>
      <c r="J154" s="38">
        <v>3629202.3</v>
      </c>
      <c r="K154" s="46">
        <f t="shared" si="15"/>
        <v>175.75107422400649</v>
      </c>
      <c r="L154" s="41">
        <f t="shared" si="11"/>
        <v>110.63977319897391</v>
      </c>
      <c r="M154" s="41">
        <f t="shared" si="13"/>
        <v>109.94483115949416</v>
      </c>
      <c r="N154" s="41">
        <f t="shared" si="14"/>
        <v>101.70114761764259</v>
      </c>
      <c r="O154" s="45">
        <f t="shared" si="12"/>
        <v>99.781754357448179</v>
      </c>
    </row>
    <row r="155" spans="1:15" ht="19.5" customHeight="1">
      <c r="A155" s="25"/>
      <c r="B155" s="25">
        <v>4</v>
      </c>
      <c r="C155" s="25"/>
      <c r="D155" s="31" t="s">
        <v>118</v>
      </c>
      <c r="E155" s="38">
        <f>SUM(E156:E157)</f>
        <v>4137301.15</v>
      </c>
      <c r="F155" s="38">
        <v>5136914.71</v>
      </c>
      <c r="G155" s="38">
        <v>5511146.4900000002</v>
      </c>
      <c r="H155" s="38">
        <v>5593298.9000000004</v>
      </c>
      <c r="I155" s="38">
        <v>5673362.4000000004</v>
      </c>
      <c r="J155" s="38">
        <v>5600316.9900000002</v>
      </c>
      <c r="K155" s="46">
        <f t="shared" si="15"/>
        <v>135.36159894959545</v>
      </c>
      <c r="L155" s="41">
        <f t="shared" si="11"/>
        <v>109.02102343840552</v>
      </c>
      <c r="M155" s="41">
        <f t="shared" si="13"/>
        <v>101.61800271797891</v>
      </c>
      <c r="N155" s="41">
        <f t="shared" si="14"/>
        <v>100.12547318005838</v>
      </c>
      <c r="O155" s="45">
        <f t="shared" si="12"/>
        <v>98.712484681042056</v>
      </c>
    </row>
    <row r="156" spans="1:15" ht="27">
      <c r="A156" s="25"/>
      <c r="B156" s="25"/>
      <c r="C156" s="25">
        <v>1</v>
      </c>
      <c r="D156" s="31" t="s">
        <v>119</v>
      </c>
      <c r="E156" s="38">
        <v>3737087.55</v>
      </c>
      <c r="F156" s="38">
        <v>4681778.3099999996</v>
      </c>
      <c r="G156" s="38">
        <v>5068322.99</v>
      </c>
      <c r="H156" s="38">
        <v>5151884</v>
      </c>
      <c r="I156" s="38">
        <v>5231947.5</v>
      </c>
      <c r="J156" s="38">
        <v>5165034.49</v>
      </c>
      <c r="K156" s="46">
        <f t="shared" si="15"/>
        <v>138.21015485708918</v>
      </c>
      <c r="L156" s="41">
        <f t="shared" si="11"/>
        <v>110.3220645661029</v>
      </c>
      <c r="M156" s="41">
        <f t="shared" si="13"/>
        <v>101.90815581782802</v>
      </c>
      <c r="N156" s="41">
        <f t="shared" si="14"/>
        <v>100.25525594132168</v>
      </c>
      <c r="O156" s="45">
        <f t="shared" si="12"/>
        <v>98.721068779837722</v>
      </c>
    </row>
    <row r="157" spans="1:15" ht="27">
      <c r="A157" s="25"/>
      <c r="B157" s="25"/>
      <c r="C157" s="25">
        <v>2</v>
      </c>
      <c r="D157" s="31" t="s">
        <v>120</v>
      </c>
      <c r="E157" s="38">
        <v>400213.6</v>
      </c>
      <c r="F157" s="38">
        <v>455136.4</v>
      </c>
      <c r="G157" s="38">
        <v>442823.5</v>
      </c>
      <c r="H157" s="38">
        <v>441414.9</v>
      </c>
      <c r="I157" s="38">
        <v>441414.9</v>
      </c>
      <c r="J157" s="38">
        <v>435282.5</v>
      </c>
      <c r="K157" s="46">
        <f t="shared" si="15"/>
        <v>108.76254580054253</v>
      </c>
      <c r="L157" s="41">
        <f t="shared" si="11"/>
        <v>95.637813191825572</v>
      </c>
      <c r="M157" s="41">
        <f t="shared" si="13"/>
        <v>98.297064180198205</v>
      </c>
      <c r="N157" s="41">
        <f t="shared" si="14"/>
        <v>98.610740144929395</v>
      </c>
      <c r="O157" s="45">
        <f t="shared" si="12"/>
        <v>98.610740144929395</v>
      </c>
    </row>
    <row r="158" spans="1:15" ht="27">
      <c r="A158" s="25"/>
      <c r="B158" s="25">
        <v>5</v>
      </c>
      <c r="C158" s="25"/>
      <c r="D158" s="31" t="s">
        <v>121</v>
      </c>
      <c r="E158" s="38">
        <f>SUM(E159:E160)</f>
        <v>1748153</v>
      </c>
      <c r="F158" s="38">
        <v>2435509.44</v>
      </c>
      <c r="G158" s="38">
        <v>2567429.7000000002</v>
      </c>
      <c r="H158" s="38">
        <v>2398428.4</v>
      </c>
      <c r="I158" s="38">
        <v>2441926.6</v>
      </c>
      <c r="J158" s="38">
        <v>2367304.5</v>
      </c>
      <c r="K158" s="46">
        <f t="shared" si="15"/>
        <v>135.41746632016762</v>
      </c>
      <c r="L158" s="41">
        <f t="shared" si="11"/>
        <v>97.199561665423076</v>
      </c>
      <c r="M158" s="41">
        <f t="shared" si="13"/>
        <v>92.205231559017946</v>
      </c>
      <c r="N158" s="41">
        <f t="shared" si="14"/>
        <v>98.70232106991395</v>
      </c>
      <c r="O158" s="45">
        <f t="shared" si="12"/>
        <v>96.944130097931691</v>
      </c>
    </row>
    <row r="159" spans="1:15" ht="27">
      <c r="A159" s="25"/>
      <c r="B159" s="25"/>
      <c r="C159" s="25">
        <v>1</v>
      </c>
      <c r="D159" s="31" t="s">
        <v>122</v>
      </c>
      <c r="E159" s="38">
        <v>1275839</v>
      </c>
      <c r="F159" s="38">
        <v>1935612.9</v>
      </c>
      <c r="G159" s="38">
        <v>2036397.3</v>
      </c>
      <c r="H159" s="38">
        <v>1828769.3</v>
      </c>
      <c r="I159" s="38">
        <v>1893420.9</v>
      </c>
      <c r="J159" s="38">
        <v>1865218.17</v>
      </c>
      <c r="K159" s="46">
        <f t="shared" si="15"/>
        <v>146.19541885770852</v>
      </c>
      <c r="L159" s="41">
        <f t="shared" si="11"/>
        <v>96.363181398512069</v>
      </c>
      <c r="M159" s="41">
        <f t="shared" si="13"/>
        <v>91.594020970269398</v>
      </c>
      <c r="N159" s="41">
        <f t="shared" si="14"/>
        <v>101.99308190486356</v>
      </c>
      <c r="O159" s="45">
        <f t="shared" si="12"/>
        <v>98.510488080067134</v>
      </c>
    </row>
    <row r="160" spans="1:15">
      <c r="A160" s="25"/>
      <c r="B160" s="25"/>
      <c r="C160" s="25">
        <v>2</v>
      </c>
      <c r="D160" s="31" t="s">
        <v>123</v>
      </c>
      <c r="E160" s="38">
        <v>472314</v>
      </c>
      <c r="F160" s="38">
        <v>499896.54</v>
      </c>
      <c r="G160" s="38">
        <v>531032.4</v>
      </c>
      <c r="H160" s="38">
        <v>569659.1</v>
      </c>
      <c r="I160" s="38">
        <v>548505.69999999995</v>
      </c>
      <c r="J160" s="38">
        <v>502086.33</v>
      </c>
      <c r="K160" s="46">
        <f t="shared" si="15"/>
        <v>106.30350360141772</v>
      </c>
      <c r="L160" s="41">
        <f t="shared" si="11"/>
        <v>100.43804864102481</v>
      </c>
      <c r="M160" s="41">
        <f t="shared" si="13"/>
        <v>94.549095309438741</v>
      </c>
      <c r="N160" s="41">
        <f t="shared" si="14"/>
        <v>88.13803378195837</v>
      </c>
      <c r="O160" s="45">
        <f t="shared" si="12"/>
        <v>91.537121674396474</v>
      </c>
    </row>
    <row r="161" spans="1:15" ht="27">
      <c r="A161" s="25"/>
      <c r="B161" s="25">
        <v>6</v>
      </c>
      <c r="C161" s="25"/>
      <c r="D161" s="31" t="s">
        <v>124</v>
      </c>
      <c r="E161" s="38">
        <f>E162</f>
        <v>4638655.01</v>
      </c>
      <c r="F161" s="38">
        <v>4178396.44</v>
      </c>
      <c r="G161" s="38">
        <v>3025957.75</v>
      </c>
      <c r="H161" s="38">
        <v>5186201.8</v>
      </c>
      <c r="I161" s="38">
        <v>5007799.0999999996</v>
      </c>
      <c r="J161" s="38">
        <v>3724518.57</v>
      </c>
      <c r="K161" s="46">
        <f t="shared" si="15"/>
        <v>80.293071202119862</v>
      </c>
      <c r="L161" s="41">
        <f t="shared" si="11"/>
        <v>89.137510609213521</v>
      </c>
      <c r="M161" s="41">
        <f t="shared" si="13"/>
        <v>123.08561049803157</v>
      </c>
      <c r="N161" s="41">
        <f t="shared" si="14"/>
        <v>71.815920660858197</v>
      </c>
      <c r="O161" s="45">
        <f t="shared" si="12"/>
        <v>74.374360784561034</v>
      </c>
    </row>
    <row r="162" spans="1:15" ht="31.5" customHeight="1">
      <c r="A162" s="25"/>
      <c r="B162" s="25"/>
      <c r="C162" s="25">
        <v>1</v>
      </c>
      <c r="D162" s="31" t="s">
        <v>124</v>
      </c>
      <c r="E162" s="38">
        <v>4638655.01</v>
      </c>
      <c r="F162" s="38">
        <v>4178396.44</v>
      </c>
      <c r="G162" s="38">
        <v>3025957.75</v>
      </c>
      <c r="H162" s="38">
        <v>5186201.8</v>
      </c>
      <c r="I162" s="38">
        <v>5007799.0999999996</v>
      </c>
      <c r="J162" s="38">
        <v>3724518.57</v>
      </c>
      <c r="K162" s="46">
        <f t="shared" si="15"/>
        <v>80.293071202119862</v>
      </c>
      <c r="L162" s="41">
        <f t="shared" si="11"/>
        <v>89.137510609213521</v>
      </c>
      <c r="M162" s="41">
        <f t="shared" si="13"/>
        <v>123.08561049803157</v>
      </c>
      <c r="N162" s="41">
        <f t="shared" si="14"/>
        <v>71.815920660858197</v>
      </c>
      <c r="O162" s="45">
        <f t="shared" si="12"/>
        <v>74.374360784561034</v>
      </c>
    </row>
    <row r="163" spans="1:15" ht="20.25" customHeight="1">
      <c r="A163" s="25"/>
      <c r="B163" s="25">
        <v>8</v>
      </c>
      <c r="C163" s="25"/>
      <c r="D163" s="31" t="s">
        <v>125</v>
      </c>
      <c r="E163" s="38">
        <f>E164</f>
        <v>212075.75</v>
      </c>
      <c r="F163" s="38">
        <v>396366.75</v>
      </c>
      <c r="G163" s="38">
        <v>388638.1</v>
      </c>
      <c r="H163" s="38">
        <v>431584.2</v>
      </c>
      <c r="I163" s="38">
        <v>431214.7</v>
      </c>
      <c r="J163" s="38">
        <v>418089.54</v>
      </c>
      <c r="K163" s="46">
        <f t="shared" si="15"/>
        <v>197.14160624210925</v>
      </c>
      <c r="L163" s="41">
        <f t="shared" si="11"/>
        <v>105.48047736092899</v>
      </c>
      <c r="M163" s="41">
        <f t="shared" si="13"/>
        <v>107.57811444631909</v>
      </c>
      <c r="N163" s="41">
        <f t="shared" si="14"/>
        <v>96.873226591705617</v>
      </c>
      <c r="O163" s="45">
        <f t="shared" si="12"/>
        <v>96.95623549011664</v>
      </c>
    </row>
    <row r="164" spans="1:15" ht="19.5" customHeight="1">
      <c r="A164" s="25"/>
      <c r="B164" s="25"/>
      <c r="C164" s="25">
        <v>1</v>
      </c>
      <c r="D164" s="31" t="s">
        <v>125</v>
      </c>
      <c r="E164" s="38">
        <v>212075.75</v>
      </c>
      <c r="F164" s="38">
        <v>396366.75</v>
      </c>
      <c r="G164" s="38">
        <v>388638.1</v>
      </c>
      <c r="H164" s="38">
        <v>431584.2</v>
      </c>
      <c r="I164" s="38">
        <v>431214.7</v>
      </c>
      <c r="J164" s="38">
        <v>418089.54</v>
      </c>
      <c r="K164" s="46">
        <f t="shared" si="15"/>
        <v>197.14160624210925</v>
      </c>
      <c r="L164" s="41">
        <f t="shared" si="11"/>
        <v>105.48047736092899</v>
      </c>
      <c r="M164" s="41">
        <f t="shared" si="13"/>
        <v>107.57811444631909</v>
      </c>
      <c r="N164" s="41">
        <f t="shared" si="14"/>
        <v>96.873226591705617</v>
      </c>
      <c r="O164" s="45">
        <f t="shared" si="12"/>
        <v>96.95623549011664</v>
      </c>
    </row>
    <row r="165" spans="1:15" ht="27">
      <c r="A165" s="25">
        <v>10</v>
      </c>
      <c r="B165" s="25"/>
      <c r="C165" s="26"/>
      <c r="D165" s="27" t="s">
        <v>126</v>
      </c>
      <c r="E165" s="39">
        <v>161782532.69999999</v>
      </c>
      <c r="F165" s="39">
        <v>185923431.19999996</v>
      </c>
      <c r="G165" s="39">
        <v>191587115.59000003</v>
      </c>
      <c r="H165" s="39">
        <v>201685987.89999995</v>
      </c>
      <c r="I165" s="39">
        <v>203865931.59999993</v>
      </c>
      <c r="J165" s="39">
        <v>197043672.41999999</v>
      </c>
      <c r="K165" s="48">
        <f t="shared" si="15"/>
        <v>121.79539356414094</v>
      </c>
      <c r="L165" s="47">
        <f t="shared" si="11"/>
        <v>105.98108648717755</v>
      </c>
      <c r="M165" s="47">
        <f t="shared" si="13"/>
        <v>102.84808130922389</v>
      </c>
      <c r="N165" s="47">
        <f t="shared" si="14"/>
        <v>97.698245907741637</v>
      </c>
      <c r="O165" s="42">
        <f t="shared" si="12"/>
        <v>96.653556027504521</v>
      </c>
    </row>
    <row r="166" spans="1:15">
      <c r="A166" s="25"/>
      <c r="B166" s="25"/>
      <c r="C166" s="25"/>
      <c r="D166" s="28" t="s">
        <v>5</v>
      </c>
      <c r="E166" s="38"/>
      <c r="F166" s="38"/>
      <c r="G166" s="38"/>
      <c r="H166" s="38"/>
      <c r="I166" s="38"/>
      <c r="J166" s="38"/>
      <c r="K166" s="48"/>
      <c r="L166" s="47"/>
      <c r="M166" s="47"/>
      <c r="N166" s="47"/>
      <c r="O166" s="42"/>
    </row>
    <row r="167" spans="1:15" ht="27">
      <c r="A167" s="25"/>
      <c r="B167" s="25">
        <v>1</v>
      </c>
      <c r="C167" s="25"/>
      <c r="D167" s="31" t="s">
        <v>127</v>
      </c>
      <c r="E167" s="38">
        <f>SUM(E168:E169)</f>
        <v>339489.46</v>
      </c>
      <c r="F167" s="38">
        <v>456505.72</v>
      </c>
      <c r="G167" s="38">
        <v>497892.43</v>
      </c>
      <c r="H167" s="38">
        <v>597109.19999999995</v>
      </c>
      <c r="I167" s="38">
        <v>597109.19999999995</v>
      </c>
      <c r="J167" s="38">
        <v>366823.25</v>
      </c>
      <c r="K167" s="46">
        <f t="shared" si="15"/>
        <v>108.05143994750235</v>
      </c>
      <c r="L167" s="41">
        <f t="shared" si="11"/>
        <v>80.354579127727035</v>
      </c>
      <c r="M167" s="41">
        <f t="shared" si="13"/>
        <v>73.675201287956909</v>
      </c>
      <c r="N167" s="41">
        <f t="shared" si="14"/>
        <v>61.433193459420835</v>
      </c>
      <c r="O167" s="45">
        <f t="shared" si="12"/>
        <v>61.433193459420835</v>
      </c>
    </row>
    <row r="168" spans="1:15">
      <c r="A168" s="25"/>
      <c r="B168" s="25"/>
      <c r="C168" s="25">
        <v>1</v>
      </c>
      <c r="D168" s="30" t="s">
        <v>128</v>
      </c>
      <c r="E168" s="38">
        <v>89048.55</v>
      </c>
      <c r="F168" s="38">
        <v>89877.62</v>
      </c>
      <c r="G168" s="38">
        <v>91784.18</v>
      </c>
      <c r="H168" s="38">
        <v>95307.3</v>
      </c>
      <c r="I168" s="38">
        <v>95307.3</v>
      </c>
      <c r="J168" s="38">
        <v>76036.2</v>
      </c>
      <c r="K168" s="46">
        <f t="shared" si="15"/>
        <v>85.387353303338458</v>
      </c>
      <c r="L168" s="41">
        <f t="shared" si="11"/>
        <v>84.59970346344285</v>
      </c>
      <c r="M168" s="41">
        <f t="shared" si="13"/>
        <v>82.842380898320386</v>
      </c>
      <c r="N168" s="41">
        <f t="shared" si="14"/>
        <v>79.780037835506818</v>
      </c>
      <c r="O168" s="45">
        <f t="shared" si="12"/>
        <v>79.780037835506818</v>
      </c>
    </row>
    <row r="169" spans="1:15">
      <c r="A169" s="25"/>
      <c r="B169" s="25"/>
      <c r="C169" s="25">
        <v>2</v>
      </c>
      <c r="D169" s="30" t="s">
        <v>129</v>
      </c>
      <c r="E169" s="38">
        <v>250440.91</v>
      </c>
      <c r="F169" s="38">
        <v>366628.1</v>
      </c>
      <c r="G169" s="38">
        <v>406108.25</v>
      </c>
      <c r="H169" s="38">
        <v>501801.9</v>
      </c>
      <c r="I169" s="38">
        <v>501801.9</v>
      </c>
      <c r="J169" s="38">
        <v>290787.05</v>
      </c>
      <c r="K169" s="46">
        <f t="shared" si="15"/>
        <v>116.11004368255968</v>
      </c>
      <c r="L169" s="41">
        <f t="shared" si="11"/>
        <v>79.313901471272928</v>
      </c>
      <c r="M169" s="41">
        <f t="shared" si="13"/>
        <v>71.603334825135917</v>
      </c>
      <c r="N169" s="41">
        <f t="shared" si="14"/>
        <v>57.94857492568282</v>
      </c>
      <c r="O169" s="45">
        <f t="shared" si="12"/>
        <v>57.94857492568282</v>
      </c>
    </row>
    <row r="170" spans="1:15">
      <c r="A170" s="25"/>
      <c r="B170" s="25">
        <v>2</v>
      </c>
      <c r="C170" s="25"/>
      <c r="D170" s="30" t="s">
        <v>130</v>
      </c>
      <c r="E170" s="38">
        <f>E171</f>
        <v>116173261.56999999</v>
      </c>
      <c r="F170" s="38">
        <v>139040147.16</v>
      </c>
      <c r="G170" s="38">
        <v>141911759.80000001</v>
      </c>
      <c r="H170" s="38">
        <v>146901227.09999999</v>
      </c>
      <c r="I170" s="38">
        <v>146468715.69999999</v>
      </c>
      <c r="J170" s="38">
        <v>144543200.27000001</v>
      </c>
      <c r="K170" s="46">
        <f t="shared" si="15"/>
        <v>124.42036860857672</v>
      </c>
      <c r="L170" s="41">
        <f t="shared" si="11"/>
        <v>103.95788786361639</v>
      </c>
      <c r="M170" s="41">
        <f t="shared" si="13"/>
        <v>101.85427935902463</v>
      </c>
      <c r="N170" s="41">
        <f t="shared" si="14"/>
        <v>98.394821556939888</v>
      </c>
      <c r="O170" s="45">
        <f t="shared" si="12"/>
        <v>98.685374265215884</v>
      </c>
    </row>
    <row r="171" spans="1:15">
      <c r="A171" s="25"/>
      <c r="B171" s="25"/>
      <c r="C171" s="25">
        <v>1</v>
      </c>
      <c r="D171" s="30" t="s">
        <v>130</v>
      </c>
      <c r="E171" s="38">
        <v>116173261.56999999</v>
      </c>
      <c r="F171" s="38">
        <v>139040147.16</v>
      </c>
      <c r="G171" s="38">
        <v>141911759.80000001</v>
      </c>
      <c r="H171" s="38">
        <v>146901227.09999999</v>
      </c>
      <c r="I171" s="38">
        <v>146468715.69999999</v>
      </c>
      <c r="J171" s="38">
        <v>144543200.27000001</v>
      </c>
      <c r="K171" s="46">
        <f t="shared" si="15"/>
        <v>124.42036860857672</v>
      </c>
      <c r="L171" s="41">
        <f t="shared" si="11"/>
        <v>103.95788786361639</v>
      </c>
      <c r="M171" s="41">
        <f t="shared" si="13"/>
        <v>101.85427935902463</v>
      </c>
      <c r="N171" s="41">
        <f t="shared" si="14"/>
        <v>98.394821556939888</v>
      </c>
      <c r="O171" s="45">
        <f t="shared" si="12"/>
        <v>98.685374265215884</v>
      </c>
    </row>
    <row r="172" spans="1:15">
      <c r="A172" s="25"/>
      <c r="B172" s="25">
        <v>3</v>
      </c>
      <c r="C172" s="25"/>
      <c r="D172" s="30" t="s">
        <v>131</v>
      </c>
      <c r="E172" s="38">
        <f>E173</f>
        <v>2714739.52</v>
      </c>
      <c r="F172" s="38">
        <v>2689829.32</v>
      </c>
      <c r="G172" s="38">
        <v>2687874.92</v>
      </c>
      <c r="H172" s="38">
        <v>2758110</v>
      </c>
      <c r="I172" s="38">
        <v>2943401</v>
      </c>
      <c r="J172" s="38">
        <v>2826964.7</v>
      </c>
      <c r="K172" s="46">
        <f t="shared" si="15"/>
        <v>104.13392073800142</v>
      </c>
      <c r="L172" s="41">
        <f t="shared" si="11"/>
        <v>105.098293002472</v>
      </c>
      <c r="M172" s="41">
        <f t="shared" si="13"/>
        <v>105.17471177565064</v>
      </c>
      <c r="N172" s="41">
        <f t="shared" si="14"/>
        <v>102.49644502938607</v>
      </c>
      <c r="O172" s="45">
        <f t="shared" si="12"/>
        <v>96.044157761718509</v>
      </c>
    </row>
    <row r="173" spans="1:15">
      <c r="A173" s="25"/>
      <c r="B173" s="25"/>
      <c r="C173" s="25">
        <v>1</v>
      </c>
      <c r="D173" s="30" t="s">
        <v>131</v>
      </c>
      <c r="E173" s="38">
        <v>2714739.52</v>
      </c>
      <c r="F173" s="38">
        <v>2689829.32</v>
      </c>
      <c r="G173" s="38">
        <v>2687874.92</v>
      </c>
      <c r="H173" s="38">
        <v>2758110</v>
      </c>
      <c r="I173" s="38">
        <v>2943401</v>
      </c>
      <c r="J173" s="38">
        <v>2826964.7</v>
      </c>
      <c r="K173" s="46">
        <f t="shared" si="15"/>
        <v>104.13392073800142</v>
      </c>
      <c r="L173" s="41">
        <f t="shared" si="11"/>
        <v>105.098293002472</v>
      </c>
      <c r="M173" s="41">
        <f t="shared" si="13"/>
        <v>105.17471177565064</v>
      </c>
      <c r="N173" s="41">
        <f t="shared" si="14"/>
        <v>102.49644502938607</v>
      </c>
      <c r="O173" s="45">
        <f t="shared" si="12"/>
        <v>96.044157761718509</v>
      </c>
    </row>
    <row r="174" spans="1:15" ht="27">
      <c r="A174" s="25"/>
      <c r="B174" s="25">
        <v>4</v>
      </c>
      <c r="C174" s="25"/>
      <c r="D174" s="30" t="s">
        <v>132</v>
      </c>
      <c r="E174" s="38">
        <f>E175</f>
        <v>25853490.760000002</v>
      </c>
      <c r="F174" s="38">
        <v>28262360.66</v>
      </c>
      <c r="G174" s="38">
        <v>30481527.140000001</v>
      </c>
      <c r="H174" s="38">
        <v>32545115.699999999</v>
      </c>
      <c r="I174" s="38">
        <v>32709210.699999999</v>
      </c>
      <c r="J174" s="38">
        <v>31271610.440000001</v>
      </c>
      <c r="K174" s="46">
        <f t="shared" si="15"/>
        <v>120.95701400749645</v>
      </c>
      <c r="L174" s="41">
        <f t="shared" si="11"/>
        <v>110.64755282193757</v>
      </c>
      <c r="M174" s="41">
        <f t="shared" si="13"/>
        <v>102.59200694365211</v>
      </c>
      <c r="N174" s="41">
        <f t="shared" si="14"/>
        <v>96.086954270683407</v>
      </c>
      <c r="O174" s="45">
        <f t="shared" si="12"/>
        <v>95.604906907765894</v>
      </c>
    </row>
    <row r="175" spans="1:15" ht="27">
      <c r="A175" s="25"/>
      <c r="B175" s="25"/>
      <c r="C175" s="25">
        <v>1</v>
      </c>
      <c r="D175" s="30" t="s">
        <v>132</v>
      </c>
      <c r="E175" s="38">
        <v>25853490.760000002</v>
      </c>
      <c r="F175" s="38">
        <v>28262360.66</v>
      </c>
      <c r="G175" s="38">
        <v>30481527.140000001</v>
      </c>
      <c r="H175" s="38">
        <v>32545115.699999999</v>
      </c>
      <c r="I175" s="38">
        <v>32709210.699999999</v>
      </c>
      <c r="J175" s="38">
        <v>31271610.440000001</v>
      </c>
      <c r="K175" s="46">
        <f t="shared" si="15"/>
        <v>120.95701400749645</v>
      </c>
      <c r="L175" s="41">
        <f t="shared" si="11"/>
        <v>110.64755282193757</v>
      </c>
      <c r="M175" s="41">
        <f t="shared" si="13"/>
        <v>102.59200694365211</v>
      </c>
      <c r="N175" s="41">
        <f t="shared" si="14"/>
        <v>96.086954270683407</v>
      </c>
      <c r="O175" s="45">
        <f t="shared" si="12"/>
        <v>95.604906907765894</v>
      </c>
    </row>
    <row r="176" spans="1:15">
      <c r="A176" s="25"/>
      <c r="B176" s="25">
        <v>5</v>
      </c>
      <c r="C176" s="25"/>
      <c r="D176" s="30" t="s">
        <v>133</v>
      </c>
      <c r="E176" s="38">
        <f>E177</f>
        <v>741603.02</v>
      </c>
      <c r="F176" s="38">
        <v>401059.23</v>
      </c>
      <c r="G176" s="38">
        <v>568122.05000000005</v>
      </c>
      <c r="H176" s="38">
        <v>940255.1</v>
      </c>
      <c r="I176" s="38">
        <v>940255.1</v>
      </c>
      <c r="J176" s="38">
        <v>257577.81</v>
      </c>
      <c r="K176" s="46">
        <f t="shared" si="15"/>
        <v>34.732572960665664</v>
      </c>
      <c r="L176" s="41">
        <f t="shared" si="11"/>
        <v>64.224381520904046</v>
      </c>
      <c r="M176" s="41">
        <f t="shared" si="13"/>
        <v>45.338463803684434</v>
      </c>
      <c r="N176" s="41">
        <f t="shared" si="14"/>
        <v>27.39446029061688</v>
      </c>
      <c r="O176" s="45">
        <f t="shared" si="12"/>
        <v>27.39446029061688</v>
      </c>
    </row>
    <row r="177" spans="1:15">
      <c r="A177" s="25"/>
      <c r="B177" s="25"/>
      <c r="C177" s="25">
        <v>1</v>
      </c>
      <c r="D177" s="30" t="s">
        <v>133</v>
      </c>
      <c r="E177" s="38">
        <v>741603.02</v>
      </c>
      <c r="F177" s="38">
        <v>401059.23</v>
      </c>
      <c r="G177" s="38">
        <v>568122.05000000005</v>
      </c>
      <c r="H177" s="38">
        <v>940255.1</v>
      </c>
      <c r="I177" s="38">
        <v>940255.1</v>
      </c>
      <c r="J177" s="38">
        <v>257577.81</v>
      </c>
      <c r="K177" s="46">
        <f t="shared" si="15"/>
        <v>34.732572960665664</v>
      </c>
      <c r="L177" s="41">
        <f t="shared" si="11"/>
        <v>64.224381520904046</v>
      </c>
      <c r="M177" s="41">
        <f t="shared" si="13"/>
        <v>45.338463803684434</v>
      </c>
      <c r="N177" s="41">
        <f t="shared" si="14"/>
        <v>27.39446029061688</v>
      </c>
      <c r="O177" s="45">
        <f t="shared" si="12"/>
        <v>27.39446029061688</v>
      </c>
    </row>
    <row r="178" spans="1:15">
      <c r="A178" s="25"/>
      <c r="B178" s="25">
        <v>6</v>
      </c>
      <c r="C178" s="25"/>
      <c r="D178" s="30" t="s">
        <v>134</v>
      </c>
      <c r="E178" s="38">
        <f>E179</f>
        <v>248656</v>
      </c>
      <c r="F178" s="38">
        <v>234223</v>
      </c>
      <c r="G178" s="38">
        <v>221335</v>
      </c>
      <c r="H178" s="38">
        <v>250000</v>
      </c>
      <c r="I178" s="38">
        <v>250000</v>
      </c>
      <c r="J178" s="38">
        <v>0</v>
      </c>
      <c r="K178" s="46">
        <f t="shared" si="15"/>
        <v>0</v>
      </c>
      <c r="L178" s="41">
        <f t="shared" si="11"/>
        <v>0</v>
      </c>
      <c r="M178" s="41">
        <f t="shared" si="13"/>
        <v>0</v>
      </c>
      <c r="N178" s="41">
        <f t="shared" si="14"/>
        <v>0</v>
      </c>
      <c r="O178" s="45">
        <f t="shared" si="12"/>
        <v>0</v>
      </c>
    </row>
    <row r="179" spans="1:15">
      <c r="A179" s="25"/>
      <c r="B179" s="25"/>
      <c r="C179" s="25">
        <v>1</v>
      </c>
      <c r="D179" s="30" t="s">
        <v>134</v>
      </c>
      <c r="E179" s="38">
        <v>248656</v>
      </c>
      <c r="F179" s="38">
        <v>234223</v>
      </c>
      <c r="G179" s="38">
        <v>221335</v>
      </c>
      <c r="H179" s="38">
        <v>250000</v>
      </c>
      <c r="I179" s="38">
        <v>250000</v>
      </c>
      <c r="J179" s="38">
        <v>0</v>
      </c>
      <c r="K179" s="46">
        <f t="shared" si="15"/>
        <v>0</v>
      </c>
      <c r="L179" s="41">
        <f t="shared" si="11"/>
        <v>0</v>
      </c>
      <c r="M179" s="41">
        <f t="shared" si="13"/>
        <v>0</v>
      </c>
      <c r="N179" s="41">
        <f t="shared" si="14"/>
        <v>0</v>
      </c>
      <c r="O179" s="45">
        <f t="shared" si="12"/>
        <v>0</v>
      </c>
    </row>
    <row r="180" spans="1:15" ht="42" customHeight="1">
      <c r="A180" s="25"/>
      <c r="B180" s="25">
        <v>7</v>
      </c>
      <c r="C180" s="25"/>
      <c r="D180" s="30" t="s">
        <v>135</v>
      </c>
      <c r="E180" s="38">
        <f>E181</f>
        <v>4866736.51</v>
      </c>
      <c r="F180" s="38">
        <v>6249041.1600000001</v>
      </c>
      <c r="G180" s="38">
        <v>6872428.4400000004</v>
      </c>
      <c r="H180" s="38">
        <v>6914941.7000000002</v>
      </c>
      <c r="I180" s="38">
        <v>6914941.7000000002</v>
      </c>
      <c r="J180" s="38">
        <v>6699925.1299999999</v>
      </c>
      <c r="K180" s="46">
        <f t="shared" si="15"/>
        <v>137.66771873170509</v>
      </c>
      <c r="L180" s="41">
        <f t="shared" si="11"/>
        <v>107.21525044331761</v>
      </c>
      <c r="M180" s="41">
        <f t="shared" si="13"/>
        <v>97.489922063124439</v>
      </c>
      <c r="N180" s="41">
        <f t="shared" si="14"/>
        <v>96.890551224748563</v>
      </c>
      <c r="O180" s="45">
        <f t="shared" si="12"/>
        <v>96.890551224748563</v>
      </c>
    </row>
    <row r="181" spans="1:15" ht="45" customHeight="1">
      <c r="A181" s="25"/>
      <c r="B181" s="25"/>
      <c r="C181" s="25">
        <v>1</v>
      </c>
      <c r="D181" s="30" t="s">
        <v>135</v>
      </c>
      <c r="E181" s="38">
        <v>4866736.51</v>
      </c>
      <c r="F181" s="38">
        <v>6249041.1600000001</v>
      </c>
      <c r="G181" s="38">
        <v>6872428.4400000004</v>
      </c>
      <c r="H181" s="38">
        <v>6914941.7000000002</v>
      </c>
      <c r="I181" s="38">
        <v>6914941.7000000002</v>
      </c>
      <c r="J181" s="38">
        <v>6699925.1299999999</v>
      </c>
      <c r="K181" s="46">
        <f t="shared" si="15"/>
        <v>137.66771873170509</v>
      </c>
      <c r="L181" s="41">
        <f t="shared" si="11"/>
        <v>107.21525044331761</v>
      </c>
      <c r="M181" s="41">
        <f t="shared" si="13"/>
        <v>97.489922063124439</v>
      </c>
      <c r="N181" s="41">
        <f>J181/H181*100</f>
        <v>96.890551224748563</v>
      </c>
      <c r="O181" s="45">
        <f t="shared" si="12"/>
        <v>96.890551224748563</v>
      </c>
    </row>
    <row r="182" spans="1:15" ht="31.5" customHeight="1">
      <c r="A182" s="25"/>
      <c r="B182" s="25">
        <v>9</v>
      </c>
      <c r="C182" s="25"/>
      <c r="D182" s="30" t="s">
        <v>136</v>
      </c>
      <c r="E182" s="38">
        <f>SUM(E183:E184)</f>
        <v>10844555.83</v>
      </c>
      <c r="F182" s="38">
        <v>8590264.9499999993</v>
      </c>
      <c r="G182" s="38">
        <v>8346175.8099999996</v>
      </c>
      <c r="H182" s="38">
        <v>10779229.1</v>
      </c>
      <c r="I182" s="38">
        <v>13042298.199999999</v>
      </c>
      <c r="J182" s="38">
        <v>11077570.82</v>
      </c>
      <c r="K182" s="46">
        <f t="shared" si="15"/>
        <v>102.14868173167034</v>
      </c>
      <c r="L182" s="41">
        <f t="shared" si="11"/>
        <v>128.95493776359018</v>
      </c>
      <c r="M182" s="41">
        <f t="shared" si="13"/>
        <v>132.72630570191643</v>
      </c>
      <c r="N182" s="41">
        <f t="shared" si="14"/>
        <v>102.76774635024688</v>
      </c>
      <c r="O182" s="45">
        <f t="shared" si="12"/>
        <v>84.935727201820924</v>
      </c>
    </row>
    <row r="183" spans="1:15" ht="35.25" customHeight="1">
      <c r="A183" s="25"/>
      <c r="B183" s="25"/>
      <c r="C183" s="25">
        <v>1</v>
      </c>
      <c r="D183" s="30" t="s">
        <v>136</v>
      </c>
      <c r="E183" s="38">
        <v>1233226.52</v>
      </c>
      <c r="F183" s="38">
        <v>1949785.92</v>
      </c>
      <c r="G183" s="38">
        <v>2033265</v>
      </c>
      <c r="H183" s="38">
        <v>2975095.4</v>
      </c>
      <c r="I183" s="38">
        <v>2619968.5</v>
      </c>
      <c r="J183" s="38">
        <v>2365729.0499999998</v>
      </c>
      <c r="K183" s="46">
        <f t="shared" si="15"/>
        <v>191.83248264884861</v>
      </c>
      <c r="L183" s="41">
        <f t="shared" si="11"/>
        <v>121.33275893181134</v>
      </c>
      <c r="M183" s="41">
        <f t="shared" si="13"/>
        <v>116.35124049250835</v>
      </c>
      <c r="N183" s="41">
        <f t="shared" si="14"/>
        <v>79.517754287812082</v>
      </c>
      <c r="O183" s="45">
        <f t="shared" si="12"/>
        <v>90.296087529296614</v>
      </c>
    </row>
    <row r="184" spans="1:15" ht="57" customHeight="1">
      <c r="A184" s="25"/>
      <c r="B184" s="25"/>
      <c r="C184" s="25">
        <v>2</v>
      </c>
      <c r="D184" s="30" t="s">
        <v>137</v>
      </c>
      <c r="E184" s="38">
        <v>9611329.3100000005</v>
      </c>
      <c r="F184" s="38">
        <v>6640479.0300000003</v>
      </c>
      <c r="G184" s="38">
        <v>6312910.8099999996</v>
      </c>
      <c r="H184" s="38">
        <v>7804133.7000000002</v>
      </c>
      <c r="I184" s="38">
        <v>10422329.699999999</v>
      </c>
      <c r="J184" s="38">
        <v>8711841.7699999996</v>
      </c>
      <c r="K184" s="46">
        <f t="shared" si="15"/>
        <v>90.641382570627982</v>
      </c>
      <c r="L184" s="41">
        <f t="shared" si="11"/>
        <v>131.1929716311445</v>
      </c>
      <c r="M184" s="41">
        <f t="shared" si="13"/>
        <v>138.00039367259808</v>
      </c>
      <c r="N184" s="41">
        <f t="shared" si="14"/>
        <v>111.63111890305004</v>
      </c>
      <c r="O184" s="45">
        <f t="shared" si="12"/>
        <v>83.588238146026029</v>
      </c>
    </row>
    <row r="185" spans="1:15" ht="40.5">
      <c r="A185" s="25">
        <v>11</v>
      </c>
      <c r="B185" s="25"/>
      <c r="C185" s="26"/>
      <c r="D185" s="27" t="s">
        <v>138</v>
      </c>
      <c r="E185" s="39">
        <v>8294976.5999999996</v>
      </c>
      <c r="F185" s="39">
        <v>8375973.0999999996</v>
      </c>
      <c r="G185" s="39">
        <v>6931190.9100000001</v>
      </c>
      <c r="H185" s="39">
        <v>8566772.5999999996</v>
      </c>
      <c r="I185" s="39">
        <v>12771843.49</v>
      </c>
      <c r="J185" s="39">
        <v>7089291.4100000001</v>
      </c>
      <c r="K185" s="48">
        <f t="shared" si="15"/>
        <v>85.464875331896664</v>
      </c>
      <c r="L185" s="47">
        <f t="shared" ref="L185:L188" si="16">J185/F185*100</f>
        <v>84.638421415178627</v>
      </c>
      <c r="M185" s="47">
        <f t="shared" si="13"/>
        <v>102.28100050991094</v>
      </c>
      <c r="N185" s="47">
        <f t="shared" si="14"/>
        <v>82.753351127821475</v>
      </c>
      <c r="O185" s="42">
        <f t="shared" si="12"/>
        <v>55.507189823855249</v>
      </c>
    </row>
    <row r="186" spans="1:15" ht="20.25" customHeight="1">
      <c r="A186" s="25"/>
      <c r="B186" s="25"/>
      <c r="C186" s="25"/>
      <c r="D186" s="28" t="s">
        <v>5</v>
      </c>
      <c r="E186" s="38"/>
      <c r="F186" s="38"/>
      <c r="G186" s="38"/>
      <c r="H186" s="38"/>
      <c r="I186" s="38"/>
      <c r="J186" s="38"/>
      <c r="K186" s="46"/>
      <c r="L186" s="41"/>
      <c r="M186" s="41"/>
      <c r="N186" s="41"/>
      <c r="O186" s="45"/>
    </row>
    <row r="187" spans="1:15" ht="31.5" customHeight="1">
      <c r="A187" s="25"/>
      <c r="B187" s="25">
        <v>1</v>
      </c>
      <c r="C187" s="25"/>
      <c r="D187" s="30" t="s">
        <v>139</v>
      </c>
      <c r="E187" s="38">
        <f>E188</f>
        <v>8294976.5899999999</v>
      </c>
      <c r="F187" s="38">
        <v>8375973.0999999996</v>
      </c>
      <c r="G187" s="38">
        <v>6931190.9100000001</v>
      </c>
      <c r="H187" s="38">
        <v>8566772.5999999996</v>
      </c>
      <c r="I187" s="38">
        <v>12771843.49</v>
      </c>
      <c r="J187" s="38">
        <v>7089291.4100000001</v>
      </c>
      <c r="K187" s="46">
        <f t="shared" si="15"/>
        <v>85.464875434928743</v>
      </c>
      <c r="L187" s="41">
        <f t="shared" si="16"/>
        <v>84.638421415178627</v>
      </c>
      <c r="M187" s="41">
        <f t="shared" si="13"/>
        <v>102.28100050991094</v>
      </c>
      <c r="N187" s="41">
        <f t="shared" si="14"/>
        <v>82.753351127821475</v>
      </c>
      <c r="O187" s="45">
        <f t="shared" si="12"/>
        <v>55.507189823855249</v>
      </c>
    </row>
    <row r="188" spans="1:15" ht="33" customHeight="1">
      <c r="A188" s="25"/>
      <c r="B188" s="25"/>
      <c r="C188" s="25">
        <v>1</v>
      </c>
      <c r="D188" s="30" t="s">
        <v>140</v>
      </c>
      <c r="E188" s="38">
        <v>8294976.5899999999</v>
      </c>
      <c r="F188" s="38">
        <v>8375973.0999999996</v>
      </c>
      <c r="G188" s="38">
        <v>6931190.9100000001</v>
      </c>
      <c r="H188" s="38">
        <v>8566772.5999999996</v>
      </c>
      <c r="I188" s="38">
        <v>12771843.49</v>
      </c>
      <c r="J188" s="38">
        <v>7089291.4100000001</v>
      </c>
      <c r="K188" s="46">
        <f t="shared" si="15"/>
        <v>85.464875434928743</v>
      </c>
      <c r="L188" s="41">
        <f t="shared" si="16"/>
        <v>84.638421415178627</v>
      </c>
      <c r="M188" s="41">
        <f t="shared" si="13"/>
        <v>102.28100050991094</v>
      </c>
      <c r="N188" s="41">
        <f t="shared" si="14"/>
        <v>82.753351127821475</v>
      </c>
      <c r="O188" s="45">
        <f t="shared" si="12"/>
        <v>55.507189823855249</v>
      </c>
    </row>
    <row r="189" spans="1:15">
      <c r="A189" s="6"/>
      <c r="B189" s="6"/>
      <c r="C189" s="6"/>
      <c r="D189" s="4"/>
      <c r="E189" s="8"/>
      <c r="F189" s="8"/>
      <c r="G189" s="8"/>
      <c r="H189" s="9"/>
      <c r="I189" s="10"/>
      <c r="J189" s="10"/>
      <c r="K189" s="9"/>
      <c r="L189" s="9"/>
      <c r="M189" s="9"/>
      <c r="N189" s="11"/>
      <c r="O189" s="11"/>
    </row>
    <row r="190" spans="1:15">
      <c r="A190" s="6"/>
      <c r="B190" s="6"/>
      <c r="C190" s="6"/>
      <c r="D190" s="4"/>
      <c r="E190" s="8"/>
      <c r="F190" s="8"/>
      <c r="G190" s="8"/>
      <c r="H190" s="9"/>
      <c r="I190" s="10"/>
      <c r="J190" s="10"/>
      <c r="K190" s="9"/>
      <c r="L190" s="9"/>
      <c r="M190" s="9"/>
      <c r="N190" s="11"/>
      <c r="O190" s="11"/>
    </row>
    <row r="191" spans="1:15">
      <c r="A191" s="6"/>
      <c r="B191" s="6"/>
      <c r="C191" s="6"/>
      <c r="D191" s="4"/>
      <c r="E191" s="8"/>
      <c r="F191" s="8"/>
      <c r="G191" s="8"/>
      <c r="H191" s="9"/>
      <c r="I191" s="10"/>
      <c r="J191" s="10"/>
      <c r="K191" s="9"/>
      <c r="L191" s="9"/>
      <c r="M191" s="9"/>
      <c r="N191" s="11"/>
      <c r="O191" s="11"/>
    </row>
    <row r="192" spans="1:15">
      <c r="A192" s="6"/>
      <c r="B192" s="6"/>
      <c r="C192" s="6"/>
      <c r="D192" s="4"/>
      <c r="E192" s="8"/>
      <c r="F192" s="8"/>
      <c r="G192" s="8"/>
      <c r="H192" s="9"/>
      <c r="I192" s="10"/>
      <c r="J192" s="10"/>
      <c r="K192" s="9"/>
      <c r="L192" s="9"/>
      <c r="M192" s="9"/>
      <c r="N192" s="11"/>
      <c r="O192" s="11"/>
    </row>
    <row r="193" spans="1:15">
      <c r="A193" s="6"/>
      <c r="B193" s="6"/>
      <c r="C193" s="6"/>
      <c r="D193" s="4"/>
      <c r="E193" s="8"/>
      <c r="F193" s="8"/>
      <c r="G193" s="8"/>
      <c r="H193" s="9"/>
      <c r="I193" s="10"/>
      <c r="J193" s="10"/>
      <c r="K193" s="9"/>
      <c r="L193" s="9"/>
      <c r="M193" s="9"/>
      <c r="N193" s="11"/>
      <c r="O193" s="11"/>
    </row>
    <row r="194" spans="1:15">
      <c r="A194" s="6"/>
      <c r="B194" s="6"/>
      <c r="C194" s="6"/>
      <c r="D194" s="4"/>
      <c r="E194" s="8"/>
      <c r="F194" s="8"/>
      <c r="G194" s="8"/>
      <c r="H194" s="9"/>
      <c r="I194" s="10"/>
      <c r="J194" s="10"/>
      <c r="K194" s="9"/>
      <c r="L194" s="9"/>
      <c r="M194" s="9"/>
      <c r="N194" s="11"/>
      <c r="O194" s="11"/>
    </row>
    <row r="195" spans="1:15">
      <c r="A195" s="6"/>
      <c r="B195" s="6"/>
      <c r="C195" s="6"/>
      <c r="D195" s="4"/>
      <c r="E195" s="8"/>
      <c r="F195" s="8"/>
      <c r="G195" s="8"/>
      <c r="H195" s="9"/>
      <c r="I195" s="10"/>
      <c r="J195" s="10"/>
      <c r="K195" s="9"/>
      <c r="L195" s="9"/>
      <c r="M195" s="9"/>
      <c r="N195" s="11"/>
      <c r="O195" s="11"/>
    </row>
    <row r="196" spans="1:15">
      <c r="A196" s="6"/>
      <c r="B196" s="6"/>
      <c r="C196" s="6"/>
      <c r="D196" s="4"/>
      <c r="E196" s="8"/>
      <c r="F196" s="8"/>
      <c r="G196" s="8"/>
      <c r="H196" s="9"/>
      <c r="I196" s="10"/>
      <c r="J196" s="10"/>
      <c r="K196" s="9"/>
      <c r="L196" s="9"/>
      <c r="M196" s="9"/>
      <c r="N196" s="11"/>
      <c r="O196" s="11"/>
    </row>
    <row r="197" spans="1:15">
      <c r="A197" s="6"/>
      <c r="B197" s="6"/>
      <c r="C197" s="6"/>
      <c r="D197" s="4"/>
      <c r="E197" s="8"/>
      <c r="F197" s="8"/>
      <c r="G197" s="8"/>
      <c r="H197" s="9"/>
      <c r="I197" s="10"/>
      <c r="J197" s="10"/>
      <c r="K197" s="9"/>
      <c r="L197" s="9"/>
      <c r="M197" s="9"/>
      <c r="N197" s="11"/>
      <c r="O197" s="11"/>
    </row>
    <row r="198" spans="1:15">
      <c r="A198" s="6"/>
      <c r="B198" s="6"/>
      <c r="C198" s="6"/>
      <c r="D198" s="4"/>
      <c r="E198" s="8"/>
      <c r="F198" s="8"/>
      <c r="G198" s="8"/>
      <c r="H198" s="9"/>
      <c r="I198" s="10"/>
      <c r="J198" s="10"/>
      <c r="K198" s="9"/>
      <c r="L198" s="9"/>
      <c r="M198" s="9"/>
      <c r="N198" s="11"/>
      <c r="O198" s="11"/>
    </row>
    <row r="199" spans="1:15">
      <c r="A199" s="6"/>
      <c r="B199" s="6"/>
      <c r="C199" s="6"/>
      <c r="D199" s="4"/>
      <c r="E199" s="8"/>
      <c r="F199" s="8"/>
      <c r="G199" s="8"/>
      <c r="H199" s="9"/>
      <c r="I199" s="10"/>
      <c r="J199" s="10"/>
      <c r="K199" s="9"/>
      <c r="L199" s="9"/>
      <c r="M199" s="9"/>
      <c r="N199" s="11"/>
      <c r="O199" s="11"/>
    </row>
    <row r="200" spans="1:15">
      <c r="A200" s="6"/>
      <c r="B200" s="6"/>
      <c r="C200" s="6"/>
      <c r="D200" s="4"/>
      <c r="E200" s="8"/>
      <c r="F200" s="8"/>
      <c r="G200" s="8"/>
      <c r="H200" s="9"/>
      <c r="I200" s="10"/>
      <c r="J200" s="10"/>
      <c r="K200" s="9"/>
      <c r="L200" s="9"/>
      <c r="M200" s="9"/>
      <c r="N200" s="11"/>
      <c r="O200" s="11"/>
    </row>
    <row r="201" spans="1:15">
      <c r="A201" s="6"/>
      <c r="B201" s="6"/>
      <c r="C201" s="6"/>
      <c r="D201" s="4"/>
      <c r="E201" s="8"/>
      <c r="F201" s="8"/>
      <c r="G201" s="8"/>
      <c r="H201" s="9"/>
      <c r="I201" s="10"/>
      <c r="J201" s="10"/>
      <c r="K201" s="9"/>
      <c r="L201" s="9"/>
      <c r="M201" s="9"/>
      <c r="N201" s="11"/>
      <c r="O201" s="11"/>
    </row>
    <row r="202" spans="1:15">
      <c r="A202" s="6"/>
      <c r="B202" s="6"/>
      <c r="C202" s="6"/>
      <c r="D202" s="4"/>
      <c r="E202" s="8"/>
      <c r="F202" s="8"/>
      <c r="G202" s="8"/>
      <c r="H202" s="9"/>
      <c r="I202" s="10"/>
      <c r="J202" s="10"/>
      <c r="K202" s="9"/>
      <c r="L202" s="9"/>
      <c r="M202" s="9"/>
      <c r="N202" s="11"/>
      <c r="O202" s="11"/>
    </row>
    <row r="203" spans="1:15">
      <c r="A203" s="6"/>
      <c r="B203" s="6"/>
      <c r="C203" s="6"/>
      <c r="D203" s="4"/>
      <c r="E203" s="8"/>
      <c r="F203" s="8"/>
      <c r="G203" s="8"/>
      <c r="H203" s="9"/>
      <c r="I203" s="10"/>
      <c r="J203" s="10"/>
      <c r="K203" s="9"/>
      <c r="L203" s="9"/>
      <c r="M203" s="9"/>
      <c r="N203" s="11"/>
      <c r="O203" s="11"/>
    </row>
    <row r="204" spans="1:15">
      <c r="A204" s="6"/>
      <c r="B204" s="6"/>
      <c r="C204" s="6"/>
      <c r="D204" s="4"/>
      <c r="E204" s="8"/>
      <c r="F204" s="8"/>
      <c r="G204" s="8"/>
      <c r="H204" s="9"/>
      <c r="I204" s="10"/>
      <c r="J204" s="10"/>
      <c r="K204" s="9"/>
      <c r="L204" s="9"/>
      <c r="M204" s="9"/>
      <c r="N204" s="11"/>
      <c r="O204" s="11"/>
    </row>
    <row r="205" spans="1:15">
      <c r="A205" s="6"/>
      <c r="B205" s="6"/>
      <c r="C205" s="6"/>
      <c r="D205" s="4"/>
      <c r="H205" s="6"/>
      <c r="I205" s="7"/>
      <c r="J205" s="7"/>
      <c r="K205" s="6"/>
      <c r="L205" s="6"/>
      <c r="M205" s="6"/>
    </row>
    <row r="206" spans="1:15">
      <c r="A206" s="6"/>
      <c r="B206" s="6"/>
      <c r="C206" s="6"/>
      <c r="D206" s="4"/>
      <c r="H206" s="6"/>
      <c r="I206" s="7"/>
      <c r="J206" s="7"/>
      <c r="K206" s="6"/>
      <c r="L206" s="6"/>
      <c r="M206" s="6"/>
    </row>
    <row r="207" spans="1:15">
      <c r="A207" s="6"/>
      <c r="B207" s="6"/>
      <c r="C207" s="6"/>
      <c r="D207" s="4"/>
      <c r="H207" s="6"/>
      <c r="I207" s="7"/>
      <c r="J207" s="7"/>
      <c r="K207" s="6"/>
      <c r="L207" s="6"/>
      <c r="M207" s="6"/>
    </row>
    <row r="208" spans="1:15">
      <c r="A208" s="6"/>
      <c r="B208" s="6"/>
      <c r="C208" s="6"/>
      <c r="D208" s="4"/>
      <c r="H208" s="6"/>
      <c r="I208" s="7"/>
      <c r="J208" s="7"/>
      <c r="K208" s="6"/>
      <c r="L208" s="6"/>
      <c r="M208" s="6"/>
    </row>
    <row r="209" spans="1:13">
      <c r="A209" s="6"/>
      <c r="B209" s="6"/>
      <c r="C209" s="6"/>
      <c r="D209" s="4"/>
      <c r="H209" s="6"/>
      <c r="I209" s="7"/>
      <c r="J209" s="7"/>
      <c r="K209" s="6"/>
      <c r="L209" s="6"/>
      <c r="M209" s="6"/>
    </row>
    <row r="210" spans="1:13">
      <c r="A210" s="6"/>
      <c r="B210" s="6"/>
      <c r="C210" s="6"/>
      <c r="D210" s="4"/>
      <c r="H210" s="6"/>
      <c r="I210" s="7"/>
      <c r="J210" s="7"/>
      <c r="K210" s="6"/>
      <c r="L210" s="6"/>
      <c r="M210" s="6"/>
    </row>
    <row r="211" spans="1:13">
      <c r="A211" s="6"/>
      <c r="B211" s="6"/>
      <c r="C211" s="6"/>
      <c r="D211" s="4"/>
      <c r="H211" s="6"/>
      <c r="I211" s="7"/>
      <c r="J211" s="7"/>
      <c r="K211" s="6"/>
      <c r="L211" s="6"/>
      <c r="M211" s="6"/>
    </row>
    <row r="212" spans="1:13">
      <c r="A212" s="6"/>
      <c r="B212" s="6"/>
      <c r="C212" s="6"/>
      <c r="D212" s="4"/>
      <c r="H212" s="6"/>
      <c r="I212" s="7"/>
      <c r="J212" s="7"/>
      <c r="K212" s="6"/>
      <c r="L212" s="6"/>
      <c r="M212" s="6"/>
    </row>
  </sheetData>
  <mergeCells count="5">
    <mergeCell ref="A1:O1"/>
    <mergeCell ref="A2:O2"/>
    <mergeCell ref="A3:O3"/>
    <mergeCell ref="A4:O4"/>
    <mergeCell ref="A5:O5"/>
  </mergeCells>
  <pageMargins left="0.14322916666666666" right="1.3020833333333334E-2" top="0.17" bottom="0.46" header="0.17" footer="0.25"/>
  <pageSetup paperSize="9" firstPageNumber="66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functional</vt:lpstr>
      <vt:lpstr>functional!Print_Titles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User</cp:lastModifiedBy>
  <cp:lastPrinted>2017-08-30T10:56:31Z</cp:lastPrinted>
  <dcterms:created xsi:type="dcterms:W3CDTF">2016-05-11T11:08:24Z</dcterms:created>
  <dcterms:modified xsi:type="dcterms:W3CDTF">2017-08-31T12:05:58Z</dcterms:modified>
</cp:coreProperties>
</file>