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<sst xmlns="http://schemas.openxmlformats.org/spreadsheetml/2006/main" count="181" uniqueCount="56">
  <si>
    <t>2010Ã,Ý          2009Ã,-Ç ÝÏ³ïÙ, /%/</t>
  </si>
  <si>
    <t>2010    /÷³ëï./</t>
  </si>
  <si>
    <t>2008 /÷³ëï./</t>
  </si>
  <si>
    <t>*</t>
  </si>
  <si>
    <t>2009    /÷³ëï./</t>
  </si>
  <si>
    <t>2010Ã,Ý          2008Ã,-Ç ÝÏ³ïÙ, /%/</t>
  </si>
  <si>
    <t>2008 /÷³ëï./ »é³ÙëÛ³Ï</t>
  </si>
  <si>
    <t>ԵԿԱՄՈՒՏՆԵՐ</t>
  </si>
  <si>
    <t>ԸՆԴԱՄԵՆԸ</t>
  </si>
  <si>
    <t>ՀԱՐԿԱՅԻՆ ԵԿԱՄՈՒՏՆԵՐ ԵՎ ՊԵՏԱԿԱՆ ՏՈՒՐՔԵՐ</t>
  </si>
  <si>
    <t>Շահութահարկ</t>
  </si>
  <si>
    <t>Եկամտային հարկ</t>
  </si>
  <si>
    <t>Մաքսատուրքեր</t>
  </si>
  <si>
    <t>Հաստատագրված վճարներ</t>
  </si>
  <si>
    <t>Բնօգտագործման եվ բնապահպանական վճարներ</t>
  </si>
  <si>
    <t>Շրջանառության հարկ</t>
  </si>
  <si>
    <t>Նպատակային սոցիալական վճարներ</t>
  </si>
  <si>
    <t>Այլ հարկային եկամուտներ, որից՝</t>
  </si>
  <si>
    <t>Պետական տուրքեր</t>
  </si>
  <si>
    <t>Հարկային եկամուտներ</t>
  </si>
  <si>
    <t>ՊԱՇՏՈՆԱԿԱՆ ԴՐԱՄԱՇՆՈՐՀՆԵՐ</t>
  </si>
  <si>
    <t>Ակցզային հարկ, որից՝</t>
  </si>
  <si>
    <t>ԱԱՀ, որից՝</t>
  </si>
  <si>
    <t>ԱՅԼ ԵԿԱՄՈՒՏՆԵՐ, որից՝</t>
  </si>
  <si>
    <t>-</t>
  </si>
  <si>
    <t>2014թ.  (փաստացի)</t>
  </si>
  <si>
    <t>2015թ. (փաստացի)</t>
  </si>
  <si>
    <t>2016թ. (փաստացի)</t>
  </si>
  <si>
    <t>ԱՐՏԱԲՅՈՒՋԵՏԱՅԻՆ ՄԻՋՈՑՆԵՐ-ԸՆԴԱՄԵՆԸ, այդ թվում՝</t>
  </si>
  <si>
    <t>ՀՀ պետական մարմինների արտաբյուջետային ծրագրերի շրջանակներում ստացված պաշտոնական դրամաշնորհներ</t>
  </si>
  <si>
    <t>ՀՀ պետական հիմնարկների արտաբյուջետային եկամուտներ</t>
  </si>
  <si>
    <t>ռեզիդենտներին տրամադրված վարկերի օգտագործման տոկոսավճարներից մուտքեր</t>
  </si>
  <si>
    <t>ապրանքների մատակարարումից և ծառայությունների մատուցումից եկամուտներ</t>
  </si>
  <si>
    <t>իրավախախտումների համար գործադիր, դատական մարմինների կողմից կիրառվող պատժամիջոցներից մուտքեր</t>
  </si>
  <si>
    <t>ռադիոհաճախականության օգտագործման պարտադիր վճարներ</t>
  </si>
  <si>
    <t>պարտադիր սոցիալական ապահովության վճարների գծով նախորդ տարիների     պարտավորությունների մարում</t>
  </si>
  <si>
    <t>արտոնագրային վճարներ</t>
  </si>
  <si>
    <t>հանրային ծառայությունների կարգավորման պարտադիր վճարներ</t>
  </si>
  <si>
    <t>հարկային օրենսդրության խախտման համար «Հարկերի մասին» ՀՀ օրենքով սահմանված տուգանքների մուտքեր</t>
  </si>
  <si>
    <t>ճանապարհային վճարներ</t>
  </si>
  <si>
    <t>բանկերում և այլ ֆինանսավարկային հաստատություններում բյուջեի ժամանակավոր ազատ միջոցների տեղաբաշխումից և դեպոզիտներից մուտքեր</t>
  </si>
  <si>
    <t>2016թ.՝ 2014թ. նկատմամբ (%)</t>
  </si>
  <si>
    <t>2016թ.՝ 2015թ. նկատմամբ (%)</t>
  </si>
  <si>
    <t>ՀՀ սահմանին հարկումից</t>
  </si>
  <si>
    <t>ապրանքների և ծառայությունների ներքին շրջանառությունից</t>
  </si>
  <si>
    <t xml:space="preserve">հանրապետություն ներմուծվող ենթաակցիզային ապրանքների հարկումից </t>
  </si>
  <si>
    <t>հանրապետությունում արտադրվող ենթաակցիզային ապրանքների հարկումից</t>
  </si>
  <si>
    <t>Պետական բյուջեի եկամուտներում ներառված չեն արտաքին աղբյուրներից ֆինանսավորվող նպատակային ծրագրեր իրականացնող գրասենյակներով շրջանառվող միջոցները:</t>
  </si>
  <si>
    <t xml:space="preserve">                                                                                                                                    մլրդ.դրամ</t>
  </si>
  <si>
    <t>օրենքով և այլ իրավական ակտերով սահմանված պետական բյուջե մուտքագրվող այլ եկամուտներ</t>
  </si>
  <si>
    <t xml:space="preserve">      ՏԵՂԵԿԱՆՔ</t>
  </si>
  <si>
    <t>հարկային ծառայության մարմնի համակարգի և մաքսային ծառայության նյութական խրախուսման և համակարգի զարգացման ֆոնդի միջոցներ</t>
  </si>
  <si>
    <t>«Առևտրի և ծառայությունների մասին» ՀՀ օրենքով սահմանված դրոշմապիտակների ձեռք բերման վճարներ</t>
  </si>
  <si>
    <t xml:space="preserve">                                                2014-2016 թթ. ՀՀ պետական բյուջեների եկամուտների վերաբերյալ (հունվար-օգոստոս)</t>
  </si>
  <si>
    <t>2016թ. (փաստացին) 2016թ.    ինն ամսվա (հաստատված) նկատմամբ (%)</t>
  </si>
  <si>
    <t>2016թ. (ինն ամիս (հաստատված))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</si>
</sst>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0.00;[Red]0.00"/>
    <numFmt numFmtId="174" formatCode="0.0;[Red]0.0"/>
    <numFmt numFmtId="175" formatCode="0.000;[Red]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0;[Red]0"/>
    <numFmt numFmtId="182" formatCode="#,##0.0;[Red]#,##0.0"/>
    <numFmt numFmtId="183" formatCode="#,##0.00;[Red]#,##0.00"/>
  </numFmts>
  <fonts count="53">
    <font>
      <sz val="10"/>
      <name val="Arial"/>
      <family val="0"/>
    </font>
    <font>
      <sz val="12"/>
      <name val="Arial Armenian"/>
      <family val="2"/>
    </font>
    <font>
      <sz val="12"/>
      <name val="Times Armenian"/>
      <family val="1"/>
    </font>
    <font>
      <b/>
      <sz val="10"/>
      <name val="Arial Armenian"/>
      <family val="2"/>
    </font>
    <font>
      <i/>
      <sz val="12"/>
      <name val="Arial Armenian"/>
      <family val="2"/>
    </font>
    <font>
      <b/>
      <sz val="10"/>
      <color indexed="10"/>
      <name val="Arial Armenian"/>
      <family val="2"/>
    </font>
    <font>
      <sz val="12"/>
      <color indexed="10"/>
      <name val="Times Armenian"/>
      <family val="1"/>
    </font>
    <font>
      <sz val="12"/>
      <name val="GHEA Grapalat"/>
      <family val="3"/>
    </font>
    <font>
      <i/>
      <sz val="12"/>
      <name val="Times Armenian"/>
      <family val="1"/>
    </font>
    <font>
      <i/>
      <sz val="12"/>
      <name val="GHEA Grapalat"/>
      <family val="3"/>
    </font>
    <font>
      <b/>
      <sz val="12"/>
      <name val="GHEA Grapalat"/>
      <family val="3"/>
    </font>
    <font>
      <b/>
      <sz val="12"/>
      <color indexed="10"/>
      <name val="Times Armenian"/>
      <family val="1"/>
    </font>
    <font>
      <b/>
      <sz val="12"/>
      <name val="Times Armenian"/>
      <family val="1"/>
    </font>
    <font>
      <b/>
      <sz val="12"/>
      <name val="Arial Armenian"/>
      <family val="2"/>
    </font>
    <font>
      <i/>
      <sz val="12"/>
      <color indexed="10"/>
      <name val="Times Armenian"/>
      <family val="1"/>
    </font>
    <font>
      <b/>
      <i/>
      <sz val="10"/>
      <name val="GHEA Grapalat"/>
      <family val="3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GHEA Grapalat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173" fontId="11" fillId="34" borderId="10" xfId="0" applyNumberFormat="1" applyFont="1" applyFill="1" applyBorder="1" applyAlignment="1">
      <alignment horizontal="center"/>
    </xf>
    <xf numFmtId="173" fontId="12" fillId="34" borderId="10" xfId="0" applyNumberFormat="1" applyFont="1" applyFill="1" applyBorder="1" applyAlignment="1">
      <alignment horizontal="center"/>
    </xf>
    <xf numFmtId="174" fontId="13" fillId="34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justify" vertical="justify"/>
    </xf>
    <xf numFmtId="0" fontId="7" fillId="0" borderId="10" xfId="0" applyFont="1" applyBorder="1" applyAlignment="1">
      <alignment horizontal="justify" vertical="justify"/>
    </xf>
    <xf numFmtId="0" fontId="9" fillId="33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173" fontId="11" fillId="35" borderId="10" xfId="0" applyNumberFormat="1" applyFont="1" applyFill="1" applyBorder="1" applyAlignment="1">
      <alignment horizontal="center"/>
    </xf>
    <xf numFmtId="173" fontId="12" fillId="35" borderId="10" xfId="0" applyNumberFormat="1" applyFont="1" applyFill="1" applyBorder="1" applyAlignment="1">
      <alignment horizontal="center"/>
    </xf>
    <xf numFmtId="174" fontId="13" fillId="35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justify" vertical="center" textRotation="90"/>
    </xf>
    <xf numFmtId="0" fontId="7" fillId="33" borderId="10" xfId="0" applyFont="1" applyFill="1" applyBorder="1" applyAlignment="1">
      <alignment horizontal="center" vertical="center" textRotation="90"/>
    </xf>
    <xf numFmtId="0" fontId="5" fillId="33" borderId="10" xfId="0" applyFont="1" applyFill="1" applyBorder="1" applyAlignment="1">
      <alignment horizontal="center" vertical="center" textRotation="90"/>
    </xf>
    <xf numFmtId="0" fontId="3" fillId="33" borderId="10" xfId="0" applyFont="1" applyFill="1" applyBorder="1" applyAlignment="1">
      <alignment horizontal="center" vertical="center" textRotation="90"/>
    </xf>
    <xf numFmtId="174" fontId="1" fillId="33" borderId="10" xfId="0" applyNumberFormat="1" applyFont="1" applyFill="1" applyBorder="1" applyAlignment="1">
      <alignment horizontal="center"/>
    </xf>
    <xf numFmtId="0" fontId="10" fillId="36" borderId="10" xfId="0" applyFont="1" applyFill="1" applyBorder="1" applyAlignment="1">
      <alignment/>
    </xf>
    <xf numFmtId="173" fontId="11" fillId="36" borderId="10" xfId="0" applyNumberFormat="1" applyFont="1" applyFill="1" applyBorder="1" applyAlignment="1">
      <alignment horizontal="center"/>
    </xf>
    <xf numFmtId="173" fontId="12" fillId="36" borderId="10" xfId="0" applyNumberFormat="1" applyFont="1" applyFill="1" applyBorder="1" applyAlignment="1">
      <alignment horizontal="center"/>
    </xf>
    <xf numFmtId="174" fontId="13" fillId="36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justify" vertical="justify"/>
    </xf>
    <xf numFmtId="173" fontId="6" fillId="33" borderId="10" xfId="0" applyNumberFormat="1" applyFont="1" applyFill="1" applyBorder="1" applyAlignment="1">
      <alignment horizontal="center"/>
    </xf>
    <xf numFmtId="173" fontId="2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vertical="center"/>
    </xf>
    <xf numFmtId="173" fontId="14" fillId="33" borderId="10" xfId="0" applyNumberFormat="1" applyFont="1" applyFill="1" applyBorder="1" applyAlignment="1">
      <alignment horizontal="center"/>
    </xf>
    <xf numFmtId="173" fontId="8" fillId="33" borderId="10" xfId="0" applyNumberFormat="1" applyFont="1" applyFill="1" applyBorder="1" applyAlignment="1">
      <alignment horizontal="center"/>
    </xf>
    <xf numFmtId="174" fontId="4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justify" vertical="justify"/>
    </xf>
    <xf numFmtId="0" fontId="10" fillId="36" borderId="10" xfId="0" applyFont="1" applyFill="1" applyBorder="1" applyAlignment="1">
      <alignment horizontal="justify" vertical="justify"/>
    </xf>
    <xf numFmtId="0" fontId="9" fillId="33" borderId="10" xfId="0" applyFont="1" applyFill="1" applyBorder="1" applyAlignment="1">
      <alignment horizontal="justify" vertical="center"/>
    </xf>
    <xf numFmtId="182" fontId="10" fillId="35" borderId="10" xfId="0" applyNumberFormat="1" applyFont="1" applyFill="1" applyBorder="1" applyAlignment="1">
      <alignment horizontal="center" vertical="center"/>
    </xf>
    <xf numFmtId="182" fontId="10" fillId="36" borderId="10" xfId="0" applyNumberFormat="1" applyFont="1" applyFill="1" applyBorder="1" applyAlignment="1">
      <alignment horizontal="center" vertical="center"/>
    </xf>
    <xf numFmtId="182" fontId="10" fillId="34" borderId="10" xfId="0" applyNumberFormat="1" applyFont="1" applyFill="1" applyBorder="1" applyAlignment="1">
      <alignment horizontal="center" vertical="center"/>
    </xf>
    <xf numFmtId="182" fontId="1" fillId="34" borderId="10" xfId="0" applyNumberFormat="1" applyFont="1" applyFill="1" applyBorder="1" applyAlignment="1">
      <alignment horizontal="center" vertical="center"/>
    </xf>
    <xf numFmtId="182" fontId="7" fillId="33" borderId="10" xfId="0" applyNumberFormat="1" applyFont="1" applyFill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182" fontId="9" fillId="33" borderId="10" xfId="0" applyNumberFormat="1" applyFont="1" applyFill="1" applyBorder="1" applyAlignment="1">
      <alignment horizontal="center" vertical="center" wrapText="1"/>
    </xf>
    <xf numFmtId="182" fontId="4" fillId="33" borderId="10" xfId="0" applyNumberFormat="1" applyFont="1" applyFill="1" applyBorder="1" applyAlignment="1">
      <alignment horizontal="center" vertical="center" wrapText="1"/>
    </xf>
    <xf numFmtId="182" fontId="9" fillId="33" borderId="10" xfId="0" applyNumberFormat="1" applyFont="1" applyFill="1" applyBorder="1" applyAlignment="1">
      <alignment horizontal="center" vertical="center"/>
    </xf>
    <xf numFmtId="182" fontId="4" fillId="33" borderId="10" xfId="0" applyNumberFormat="1" applyFont="1" applyFill="1" applyBorder="1" applyAlignment="1">
      <alignment horizontal="center" vertical="center"/>
    </xf>
    <xf numFmtId="182" fontId="13" fillId="36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justify"/>
    </xf>
    <xf numFmtId="0" fontId="9" fillId="33" borderId="10" xfId="0" applyFont="1" applyFill="1" applyBorder="1" applyAlignment="1">
      <alignment horizontal="left" wrapText="1"/>
    </xf>
    <xf numFmtId="0" fontId="1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82" fontId="10" fillId="34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80" fontId="9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182" fontId="4" fillId="35" borderId="10" xfId="0" applyNumberFormat="1" applyFont="1" applyFill="1" applyBorder="1" applyAlignment="1">
      <alignment horizontal="center" vertical="center" wrapText="1"/>
    </xf>
    <xf numFmtId="182" fontId="10" fillId="35" borderId="10" xfId="0" applyNumberFormat="1" applyFont="1" applyFill="1" applyBorder="1" applyAlignment="1">
      <alignment horizontal="center" vertical="center" wrapText="1"/>
    </xf>
    <xf numFmtId="183" fontId="9" fillId="33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/>
    </xf>
    <xf numFmtId="180" fontId="52" fillId="35" borderId="10" xfId="0" applyNumberFormat="1" applyFont="1" applyFill="1" applyBorder="1" applyAlignment="1">
      <alignment horizontal="center" vertical="center" wrapText="1"/>
    </xf>
    <xf numFmtId="180" fontId="10" fillId="36" borderId="10" xfId="0" applyNumberFormat="1" applyFont="1" applyFill="1" applyBorder="1" applyAlignment="1">
      <alignment horizontal="center" vertical="center" wrapText="1"/>
    </xf>
    <xf numFmtId="182" fontId="7" fillId="0" borderId="10" xfId="0" applyNumberFormat="1" applyFont="1" applyBorder="1" applyAlignment="1">
      <alignment horizontal="center" vertical="center" wrapText="1"/>
    </xf>
    <xf numFmtId="180" fontId="10" fillId="35" borderId="10" xfId="0" applyNumberFormat="1" applyFont="1" applyFill="1" applyBorder="1" applyAlignment="1">
      <alignment horizontal="center"/>
    </xf>
    <xf numFmtId="182" fontId="13" fillId="35" borderId="10" xfId="0" applyNumberFormat="1" applyFont="1" applyFill="1" applyBorder="1" applyAlignment="1">
      <alignment horizontal="center" vertical="center"/>
    </xf>
    <xf numFmtId="183" fontId="4" fillId="33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43"/>
  <sheetViews>
    <sheetView tabSelected="1" view="pageLayout" workbookViewId="0" topLeftCell="A29">
      <selection activeCell="AL29" sqref="AL29"/>
    </sheetView>
  </sheetViews>
  <sheetFormatPr defaultColWidth="9.140625" defaultRowHeight="12.75"/>
  <cols>
    <col min="1" max="1" width="80.7109375" style="0" customWidth="1"/>
    <col min="2" max="2" width="10.57421875" style="0" hidden="1" customWidth="1"/>
    <col min="3" max="3" width="10.421875" style="0" hidden="1" customWidth="1"/>
    <col min="4" max="4" width="10.28125" style="0" hidden="1" customWidth="1"/>
    <col min="5" max="5" width="11.28125" style="0" hidden="1" customWidth="1"/>
    <col min="6" max="6" width="11.421875" style="0" hidden="1" customWidth="1"/>
    <col min="7" max="30" width="0" style="0" hidden="1" customWidth="1"/>
    <col min="31" max="31" width="0.13671875" style="0" hidden="1" customWidth="1"/>
    <col min="32" max="35" width="9.140625" style="0" hidden="1" customWidth="1"/>
    <col min="36" max="36" width="8.8515625" style="0" customWidth="1"/>
    <col min="37" max="37" width="7.8515625" style="0" customWidth="1"/>
    <col min="38" max="38" width="9.28125" style="0" customWidth="1"/>
    <col min="39" max="39" width="8.57421875" style="0" customWidth="1"/>
    <col min="40" max="40" width="9.00390625" style="0" customWidth="1"/>
    <col min="41" max="41" width="8.28125" style="0" customWidth="1"/>
    <col min="42" max="42" width="12.7109375" style="0" customWidth="1"/>
  </cols>
  <sheetData>
    <row r="1" ht="12.75" hidden="1"/>
    <row r="2" spans="1:42" ht="18.7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</row>
    <row r="3" spans="1:42" ht="19.5" customHeight="1">
      <c r="A3" s="68" t="s">
        <v>53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</row>
    <row r="4" spans="1:41" ht="19.5" customHeight="1">
      <c r="A4" s="67" t="s">
        <v>48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</row>
    <row r="5" spans="1:42" ht="183" customHeight="1">
      <c r="A5" s="6" t="s">
        <v>7</v>
      </c>
      <c r="B5" s="19" t="s">
        <v>6</v>
      </c>
      <c r="C5" s="19" t="s">
        <v>4</v>
      </c>
      <c r="D5" s="19" t="s">
        <v>1</v>
      </c>
      <c r="E5" s="19" t="s">
        <v>5</v>
      </c>
      <c r="F5" s="19" t="s">
        <v>0</v>
      </c>
      <c r="G5" s="20" t="s">
        <v>2</v>
      </c>
      <c r="H5" s="20" t="s">
        <v>4</v>
      </c>
      <c r="I5" s="20" t="s">
        <v>1</v>
      </c>
      <c r="J5" s="20" t="s">
        <v>2</v>
      </c>
      <c r="K5" s="20" t="s">
        <v>4</v>
      </c>
      <c r="L5" s="20" t="s">
        <v>1</v>
      </c>
      <c r="M5" s="20" t="s">
        <v>2</v>
      </c>
      <c r="N5" s="20" t="s">
        <v>4</v>
      </c>
      <c r="O5" s="20" t="s">
        <v>1</v>
      </c>
      <c r="P5" s="20" t="s">
        <v>2</v>
      </c>
      <c r="Q5" s="20" t="s">
        <v>4</v>
      </c>
      <c r="R5" s="20" t="s">
        <v>1</v>
      </c>
      <c r="S5" s="20" t="s">
        <v>5</v>
      </c>
      <c r="T5" s="20" t="s">
        <v>0</v>
      </c>
      <c r="U5" s="20" t="s">
        <v>2</v>
      </c>
      <c r="V5" s="20" t="s">
        <v>4</v>
      </c>
      <c r="W5" s="20" t="s">
        <v>1</v>
      </c>
      <c r="X5" s="20" t="s">
        <v>5</v>
      </c>
      <c r="Y5" s="20" t="s">
        <v>0</v>
      </c>
      <c r="Z5" s="20" t="s">
        <v>2</v>
      </c>
      <c r="AA5" s="20" t="s">
        <v>4</v>
      </c>
      <c r="AB5" s="20" t="s">
        <v>1</v>
      </c>
      <c r="AC5" s="20" t="s">
        <v>5</v>
      </c>
      <c r="AD5" s="20" t="s">
        <v>0</v>
      </c>
      <c r="AE5" s="20" t="s">
        <v>2</v>
      </c>
      <c r="AF5" s="20" t="s">
        <v>4</v>
      </c>
      <c r="AG5" s="20" t="s">
        <v>1</v>
      </c>
      <c r="AH5" s="20" t="s">
        <v>5</v>
      </c>
      <c r="AI5" s="20" t="s">
        <v>0</v>
      </c>
      <c r="AJ5" s="18" t="s">
        <v>25</v>
      </c>
      <c r="AK5" s="18" t="s">
        <v>26</v>
      </c>
      <c r="AL5" s="17" t="s">
        <v>55</v>
      </c>
      <c r="AM5" s="18" t="s">
        <v>27</v>
      </c>
      <c r="AN5" s="18" t="s">
        <v>41</v>
      </c>
      <c r="AO5" s="18" t="s">
        <v>42</v>
      </c>
      <c r="AP5" s="17" t="s">
        <v>54</v>
      </c>
    </row>
    <row r="6" spans="1:42" ht="19.5" customHeight="1">
      <c r="A6" s="13" t="s">
        <v>8</v>
      </c>
      <c r="B6" s="14">
        <v>154.7</v>
      </c>
      <c r="C6" s="14">
        <v>139.8</v>
      </c>
      <c r="D6" s="14">
        <v>164.1</v>
      </c>
      <c r="E6" s="14">
        <f>D6/B6*100</f>
        <v>106.07627666451197</v>
      </c>
      <c r="F6" s="14">
        <f>D6/C6*100</f>
        <v>117.38197424892702</v>
      </c>
      <c r="G6" s="15">
        <v>216.9</v>
      </c>
      <c r="H6" s="15">
        <v>195.4</v>
      </c>
      <c r="I6" s="15">
        <v>233.8</v>
      </c>
      <c r="J6" s="15">
        <v>282.2</v>
      </c>
      <c r="K6" s="15">
        <v>244.7</v>
      </c>
      <c r="L6" s="15">
        <v>299.1</v>
      </c>
      <c r="M6" s="15">
        <v>344.8</v>
      </c>
      <c r="N6" s="15">
        <v>300.4</v>
      </c>
      <c r="O6" s="15">
        <v>366.3</v>
      </c>
      <c r="P6" s="15">
        <v>414</v>
      </c>
      <c r="Q6" s="15">
        <v>359</v>
      </c>
      <c r="R6" s="15">
        <v>438.8</v>
      </c>
      <c r="S6" s="15">
        <f>R6/P6*100</f>
        <v>105.99033816425121</v>
      </c>
      <c r="T6" s="15">
        <f>R6/Q6*100</f>
        <v>122.22841225626742</v>
      </c>
      <c r="U6" s="15">
        <v>483.3</v>
      </c>
      <c r="V6" s="15">
        <v>415.5</v>
      </c>
      <c r="W6" s="15">
        <v>503.3</v>
      </c>
      <c r="X6" s="15">
        <f>W6/U6*100</f>
        <v>104.13821642871923</v>
      </c>
      <c r="Y6" s="15">
        <f>W6/V6*100</f>
        <v>121.13116726835138</v>
      </c>
      <c r="Z6" s="15">
        <v>549.1</v>
      </c>
      <c r="AA6" s="15">
        <v>475.3</v>
      </c>
      <c r="AB6" s="15">
        <v>566.6</v>
      </c>
      <c r="AC6" s="15">
        <f>AB6/Z6*100</f>
        <v>103.1870333272628</v>
      </c>
      <c r="AD6" s="15">
        <f>AB6/AA6*100</f>
        <v>119.20892068167473</v>
      </c>
      <c r="AE6" s="16">
        <v>625</v>
      </c>
      <c r="AF6" s="16">
        <v>539.3</v>
      </c>
      <c r="AG6" s="16">
        <v>628.3</v>
      </c>
      <c r="AH6" s="16">
        <f>AG6/AE6*100</f>
        <v>100.52799999999999</v>
      </c>
      <c r="AI6" s="16">
        <f>AG6/AF6*100</f>
        <v>116.50287409605045</v>
      </c>
      <c r="AJ6" s="61">
        <v>726.7</v>
      </c>
      <c r="AK6" s="61">
        <v>740.4</v>
      </c>
      <c r="AL6" s="36">
        <v>859.177</v>
      </c>
      <c r="AM6" s="36">
        <v>733.4</v>
      </c>
      <c r="AN6" s="36">
        <f>AM6/AJ6*100</f>
        <v>100.92197605614422</v>
      </c>
      <c r="AO6" s="36">
        <f>AM6/AK6*100</f>
        <v>99.05456509994598</v>
      </c>
      <c r="AP6" s="36">
        <f>AM6/AL6*100</f>
        <v>85.36075802774049</v>
      </c>
    </row>
    <row r="7" spans="1:42" ht="19.5" customHeight="1">
      <c r="A7" s="22" t="s">
        <v>9</v>
      </c>
      <c r="B7" s="23">
        <v>128</v>
      </c>
      <c r="C7" s="23">
        <v>106.6</v>
      </c>
      <c r="D7" s="23">
        <v>127.1</v>
      </c>
      <c r="E7" s="23">
        <f>D7/B7*100</f>
        <v>99.296875</v>
      </c>
      <c r="F7" s="23">
        <f>D7/C7*100</f>
        <v>119.23076923076923</v>
      </c>
      <c r="G7" s="24">
        <f>G8+G31</f>
        <v>179.6</v>
      </c>
      <c r="H7" s="24">
        <v>151</v>
      </c>
      <c r="I7" s="24">
        <v>182.9</v>
      </c>
      <c r="J7" s="24">
        <f>J8+J31</f>
        <v>234.2</v>
      </c>
      <c r="K7" s="24">
        <v>189.3</v>
      </c>
      <c r="L7" s="24">
        <v>234.7</v>
      </c>
      <c r="M7" s="24">
        <f>M8+M31</f>
        <v>284.9</v>
      </c>
      <c r="N7" s="24">
        <v>233.1</v>
      </c>
      <c r="O7" s="24">
        <v>286.2</v>
      </c>
      <c r="P7" s="24">
        <f>P8+P31</f>
        <v>340.70000000000005</v>
      </c>
      <c r="Q7" s="24">
        <v>279.2</v>
      </c>
      <c r="R7" s="24">
        <v>339.7</v>
      </c>
      <c r="S7" s="24">
        <f>R7/P7*100</f>
        <v>99.70648664514233</v>
      </c>
      <c r="T7" s="24">
        <f>R7/Q7*100</f>
        <v>121.66905444126076</v>
      </c>
      <c r="U7" s="24">
        <f>U8+U31</f>
        <v>398.2</v>
      </c>
      <c r="V7" s="24">
        <v>323.4</v>
      </c>
      <c r="W7" s="24">
        <v>390.9</v>
      </c>
      <c r="X7" s="24">
        <f>W7/U7*100</f>
        <v>98.16675037669512</v>
      </c>
      <c r="Y7" s="24">
        <f>W7/V7*100</f>
        <v>120.87198515769944</v>
      </c>
      <c r="Z7" s="24">
        <f>Z8+Z31</f>
        <v>452.8</v>
      </c>
      <c r="AA7" s="24">
        <v>371</v>
      </c>
      <c r="AB7" s="24">
        <v>441.1</v>
      </c>
      <c r="AC7" s="24">
        <f>AB7/Z7*100</f>
        <v>97.41607773851591</v>
      </c>
      <c r="AD7" s="24">
        <f>AB7/AA7*100</f>
        <v>118.89487870619946</v>
      </c>
      <c r="AE7" s="25">
        <v>496</v>
      </c>
      <c r="AF7" s="25">
        <v>421.3</v>
      </c>
      <c r="AG7" s="25">
        <v>491.5</v>
      </c>
      <c r="AH7" s="25">
        <f>AG7/AE7*100</f>
        <v>99.09274193548387</v>
      </c>
      <c r="AI7" s="25">
        <f>AG7/AF7*100</f>
        <v>116.66271065748872</v>
      </c>
      <c r="AJ7" s="62">
        <v>684.7</v>
      </c>
      <c r="AK7" s="62">
        <v>693.5</v>
      </c>
      <c r="AL7" s="37">
        <v>821.246</v>
      </c>
      <c r="AM7" s="37">
        <v>696.1</v>
      </c>
      <c r="AN7" s="37">
        <f aca="true" t="shared" si="0" ref="AN7:AN41">AM7/AJ7*100</f>
        <v>101.66496275741198</v>
      </c>
      <c r="AO7" s="37">
        <f aca="true" t="shared" si="1" ref="AO7:AO41">AM7/AK7*100</f>
        <v>100.37490987743331</v>
      </c>
      <c r="AP7" s="37">
        <f>AM7/AL7*100</f>
        <v>84.76144784875666</v>
      </c>
    </row>
    <row r="8" spans="1:42" ht="15.75" customHeight="1">
      <c r="A8" s="10" t="s">
        <v>19</v>
      </c>
      <c r="B8" s="7">
        <v>123.2</v>
      </c>
      <c r="C8" s="7">
        <f>C7-C31</f>
        <v>102.6</v>
      </c>
      <c r="D8" s="7">
        <f>D7-D31</f>
        <v>123.6</v>
      </c>
      <c r="E8" s="7">
        <f>D8/B8*100</f>
        <v>100.32467532467533</v>
      </c>
      <c r="F8" s="7">
        <f>D8/C8*100</f>
        <v>120.46783625730994</v>
      </c>
      <c r="G8" s="8">
        <v>173.1</v>
      </c>
      <c r="H8" s="8">
        <f>H7-H31</f>
        <v>145.7</v>
      </c>
      <c r="I8" s="8">
        <f>I7-I31</f>
        <v>177.8</v>
      </c>
      <c r="J8" s="8">
        <v>226</v>
      </c>
      <c r="K8" s="8">
        <f>K7-K31</f>
        <v>182.70000000000002</v>
      </c>
      <c r="L8" s="8">
        <f>L7-L31</f>
        <v>228</v>
      </c>
      <c r="M8" s="8">
        <v>275</v>
      </c>
      <c r="N8" s="8">
        <f>N7-N31</f>
        <v>224.79999999999998</v>
      </c>
      <c r="O8" s="8">
        <f>O7-O31</f>
        <v>277.59999999999997</v>
      </c>
      <c r="P8" s="8">
        <v>328.6</v>
      </c>
      <c r="Q8" s="8">
        <f>Q7-Q31</f>
        <v>269</v>
      </c>
      <c r="R8" s="8">
        <f>R7-R31</f>
        <v>329.09999999999997</v>
      </c>
      <c r="S8" s="8">
        <f>R8/P8*100</f>
        <v>100.15216068167985</v>
      </c>
      <c r="T8" s="8">
        <f>R8/Q8*100</f>
        <v>122.34200743494424</v>
      </c>
      <c r="U8" s="8">
        <v>383.5</v>
      </c>
      <c r="V8" s="8">
        <f>V7-V31</f>
        <v>311.4</v>
      </c>
      <c r="W8" s="8">
        <f>W7-W31</f>
        <v>378</v>
      </c>
      <c r="X8" s="8">
        <f>W8/U8*100</f>
        <v>98.56584093872229</v>
      </c>
      <c r="Y8" s="8">
        <f>W8/V8*100</f>
        <v>121.38728323699424</v>
      </c>
      <c r="Z8" s="8">
        <v>436.2</v>
      </c>
      <c r="AA8" s="8">
        <f>AA7-AA31</f>
        <v>357.4</v>
      </c>
      <c r="AB8" s="8">
        <f>AB7-AB31</f>
        <v>426.6</v>
      </c>
      <c r="AC8" s="8">
        <f>AB8/Z8*100</f>
        <v>97.79917469050895</v>
      </c>
      <c r="AD8" s="8">
        <f>AB8/AA8*100</f>
        <v>119.36205931729155</v>
      </c>
      <c r="AE8" s="9">
        <f>AE7-AE31</f>
        <v>477.3</v>
      </c>
      <c r="AF8" s="9">
        <f>AF7-AF31</f>
        <v>405.8</v>
      </c>
      <c r="AG8" s="9">
        <f>AG7-AG31</f>
        <v>475.4</v>
      </c>
      <c r="AH8" s="9">
        <f>AG8/AE8*100</f>
        <v>99.60192750890424</v>
      </c>
      <c r="AI8" s="9">
        <f>AG8/AF8*100</f>
        <v>117.15130606209956</v>
      </c>
      <c r="AJ8" s="51">
        <f>684.7-21.8</f>
        <v>662.9000000000001</v>
      </c>
      <c r="AK8" s="51">
        <f>693.5-20.4</f>
        <v>673.1</v>
      </c>
      <c r="AL8" s="39" t="s">
        <v>24</v>
      </c>
      <c r="AM8" s="51">
        <v>497.2</v>
      </c>
      <c r="AN8" s="38">
        <f t="shared" si="0"/>
        <v>75.00377130788956</v>
      </c>
      <c r="AO8" s="38">
        <f t="shared" si="1"/>
        <v>73.86718169662754</v>
      </c>
      <c r="AP8" s="38" t="s">
        <v>24</v>
      </c>
    </row>
    <row r="9" spans="1:42" ht="16.5" customHeight="1">
      <c r="A9" s="26" t="s">
        <v>22</v>
      </c>
      <c r="B9" s="27">
        <v>63.9</v>
      </c>
      <c r="C9" s="27">
        <v>51</v>
      </c>
      <c r="D9" s="27">
        <v>63.5</v>
      </c>
      <c r="E9" s="27">
        <f>D9/B9*100</f>
        <v>99.37402190923318</v>
      </c>
      <c r="F9" s="27">
        <f>D9/C9*100</f>
        <v>124.50980392156863</v>
      </c>
      <c r="G9" s="28">
        <v>87.2</v>
      </c>
      <c r="H9" s="28">
        <v>67.8</v>
      </c>
      <c r="I9" s="28">
        <v>88.2</v>
      </c>
      <c r="J9" s="28">
        <v>116.3</v>
      </c>
      <c r="K9" s="28">
        <v>83.4</v>
      </c>
      <c r="L9" s="28">
        <v>115.4</v>
      </c>
      <c r="M9" s="28">
        <v>141.6</v>
      </c>
      <c r="N9" s="28">
        <v>104.8</v>
      </c>
      <c r="O9" s="28">
        <v>142.6</v>
      </c>
      <c r="P9" s="28">
        <v>170.6</v>
      </c>
      <c r="Q9" s="28">
        <v>127.8</v>
      </c>
      <c r="R9" s="28">
        <v>170.1</v>
      </c>
      <c r="S9" s="28">
        <f>R9/P9*100</f>
        <v>99.70691676436107</v>
      </c>
      <c r="T9" s="28">
        <f>R9/Q9*100</f>
        <v>133.09859154929578</v>
      </c>
      <c r="U9" s="28">
        <v>198.7</v>
      </c>
      <c r="V9" s="28">
        <v>150.1</v>
      </c>
      <c r="W9" s="28">
        <v>196.5</v>
      </c>
      <c r="X9" s="28">
        <f>W9/U9*100</f>
        <v>98.89280322093609</v>
      </c>
      <c r="Y9" s="28">
        <f>W9/V9*100</f>
        <v>130.91272485009995</v>
      </c>
      <c r="Z9" s="28">
        <v>229.5</v>
      </c>
      <c r="AA9" s="28">
        <v>175.2</v>
      </c>
      <c r="AB9" s="28">
        <v>223</v>
      </c>
      <c r="AC9" s="28">
        <f>AB9/Z9*100</f>
        <v>97.1677559912854</v>
      </c>
      <c r="AD9" s="28">
        <f>AB9/AA9*100</f>
        <v>127.28310502283107</v>
      </c>
      <c r="AE9" s="21">
        <v>267.3</v>
      </c>
      <c r="AF9" s="21">
        <v>201.6</v>
      </c>
      <c r="AG9" s="21">
        <v>249.8</v>
      </c>
      <c r="AH9" s="21">
        <f>AG9/AE9*100</f>
        <v>93.45304900860457</v>
      </c>
      <c r="AI9" s="21">
        <f>AG9/AF9*100</f>
        <v>123.90873015873017</v>
      </c>
      <c r="AJ9" s="54">
        <v>287.1</v>
      </c>
      <c r="AK9" s="54">
        <v>277.4</v>
      </c>
      <c r="AL9" s="41" t="s">
        <v>24</v>
      </c>
      <c r="AM9" s="40">
        <v>242.2</v>
      </c>
      <c r="AN9" s="40">
        <f t="shared" si="0"/>
        <v>84.36084987809124</v>
      </c>
      <c r="AO9" s="40">
        <f t="shared" si="1"/>
        <v>87.31074260994953</v>
      </c>
      <c r="AP9" s="40" t="s">
        <v>24</v>
      </c>
    </row>
    <row r="10" spans="1:42" ht="15" customHeight="1">
      <c r="A10" s="29" t="s">
        <v>43</v>
      </c>
      <c r="B10" s="30"/>
      <c r="C10" s="30"/>
      <c r="D10" s="30"/>
      <c r="E10" s="30"/>
      <c r="F10" s="30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2"/>
      <c r="AF10" s="32"/>
      <c r="AG10" s="32"/>
      <c r="AH10" s="32"/>
      <c r="AI10" s="32"/>
      <c r="AJ10" s="53">
        <v>174.4</v>
      </c>
      <c r="AK10" s="53">
        <v>125.2</v>
      </c>
      <c r="AL10" s="53" t="s">
        <v>24</v>
      </c>
      <c r="AM10" s="40">
        <v>103.3</v>
      </c>
      <c r="AN10" s="53">
        <f t="shared" si="0"/>
        <v>59.231651376146786</v>
      </c>
      <c r="AO10" s="53">
        <f t="shared" si="1"/>
        <v>82.50798722044728</v>
      </c>
      <c r="AP10" s="53" t="s">
        <v>24</v>
      </c>
    </row>
    <row r="11" spans="1:42" ht="15.75" customHeight="1">
      <c r="A11" s="29" t="s">
        <v>44</v>
      </c>
      <c r="B11" s="30"/>
      <c r="C11" s="30"/>
      <c r="D11" s="30"/>
      <c r="E11" s="30"/>
      <c r="F11" s="30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2"/>
      <c r="AF11" s="32"/>
      <c r="AG11" s="32"/>
      <c r="AH11" s="32"/>
      <c r="AI11" s="32"/>
      <c r="AJ11" s="53">
        <v>112.8</v>
      </c>
      <c r="AK11" s="53">
        <v>152.2</v>
      </c>
      <c r="AL11" s="53" t="s">
        <v>24</v>
      </c>
      <c r="AM11" s="40">
        <v>138.9</v>
      </c>
      <c r="AN11" s="53">
        <f t="shared" si="0"/>
        <v>123.13829787234043</v>
      </c>
      <c r="AO11" s="53">
        <f t="shared" si="1"/>
        <v>91.26149802890934</v>
      </c>
      <c r="AP11" s="53" t="s">
        <v>24</v>
      </c>
    </row>
    <row r="12" spans="1:42" ht="15.75" customHeight="1">
      <c r="A12" s="26" t="s">
        <v>21</v>
      </c>
      <c r="B12" s="27"/>
      <c r="C12" s="27"/>
      <c r="D12" s="27"/>
      <c r="E12" s="27"/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1"/>
      <c r="AF12" s="21"/>
      <c r="AG12" s="21"/>
      <c r="AH12" s="21"/>
      <c r="AI12" s="21"/>
      <c r="AJ12" s="53">
        <v>28.8</v>
      </c>
      <c r="AK12" s="54">
        <v>30.4</v>
      </c>
      <c r="AL12" s="41" t="s">
        <v>24</v>
      </c>
      <c r="AM12" s="40">
        <v>35.4</v>
      </c>
      <c r="AN12" s="40">
        <f t="shared" si="0"/>
        <v>122.91666666666666</v>
      </c>
      <c r="AO12" s="40">
        <f t="shared" si="1"/>
        <v>116.44736842105263</v>
      </c>
      <c r="AP12" s="40" t="s">
        <v>24</v>
      </c>
    </row>
    <row r="13" spans="1:42" ht="16.5" customHeight="1">
      <c r="A13" s="29" t="s">
        <v>45</v>
      </c>
      <c r="B13" s="27"/>
      <c r="C13" s="27"/>
      <c r="D13" s="27"/>
      <c r="E13" s="27"/>
      <c r="F13" s="27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1"/>
      <c r="AF13" s="21"/>
      <c r="AG13" s="21"/>
      <c r="AH13" s="21"/>
      <c r="AI13" s="21"/>
      <c r="AJ13" s="53">
        <v>17.4</v>
      </c>
      <c r="AK13" s="53">
        <v>18.6</v>
      </c>
      <c r="AL13" s="53" t="s">
        <v>24</v>
      </c>
      <c r="AM13" s="40">
        <v>21.2</v>
      </c>
      <c r="AN13" s="53">
        <f t="shared" si="0"/>
        <v>121.83908045977012</v>
      </c>
      <c r="AO13" s="53">
        <f t="shared" si="1"/>
        <v>113.9784946236559</v>
      </c>
      <c r="AP13" s="53" t="s">
        <v>24</v>
      </c>
    </row>
    <row r="14" spans="1:42" ht="17.25" customHeight="1">
      <c r="A14" s="29" t="s">
        <v>46</v>
      </c>
      <c r="B14" s="27"/>
      <c r="C14" s="27"/>
      <c r="D14" s="27"/>
      <c r="E14" s="27"/>
      <c r="F14" s="27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1"/>
      <c r="AF14" s="21"/>
      <c r="AG14" s="21"/>
      <c r="AH14" s="21"/>
      <c r="AI14" s="21"/>
      <c r="AJ14" s="50">
        <v>11.4</v>
      </c>
      <c r="AK14" s="53">
        <v>11.7</v>
      </c>
      <c r="AL14" s="53" t="s">
        <v>24</v>
      </c>
      <c r="AM14" s="40">
        <v>14.2</v>
      </c>
      <c r="AN14" s="53">
        <f t="shared" si="0"/>
        <v>124.56140350877192</v>
      </c>
      <c r="AO14" s="53">
        <f t="shared" si="1"/>
        <v>121.36752136752136</v>
      </c>
      <c r="AP14" s="53" t="s">
        <v>24</v>
      </c>
    </row>
    <row r="15" spans="1:42" ht="17.25" customHeight="1">
      <c r="A15" s="26" t="s">
        <v>10</v>
      </c>
      <c r="B15" s="27">
        <v>20.1</v>
      </c>
      <c r="C15" s="27">
        <v>15.9</v>
      </c>
      <c r="D15" s="27">
        <v>18.8</v>
      </c>
      <c r="E15" s="27">
        <f>D15/B15*100</f>
        <v>93.53233830845771</v>
      </c>
      <c r="F15" s="27">
        <f>D15/C15*100</f>
        <v>118.23899371069182</v>
      </c>
      <c r="G15" s="28">
        <v>31.8</v>
      </c>
      <c r="H15" s="28">
        <v>30.1</v>
      </c>
      <c r="I15" s="28">
        <v>31.6</v>
      </c>
      <c r="J15" s="28">
        <v>39.5</v>
      </c>
      <c r="K15" s="28">
        <v>38.4</v>
      </c>
      <c r="L15" s="28">
        <v>37.9</v>
      </c>
      <c r="M15" s="28">
        <v>46.5</v>
      </c>
      <c r="N15" s="28">
        <v>45.3</v>
      </c>
      <c r="O15" s="28">
        <v>43.5</v>
      </c>
      <c r="P15" s="28">
        <v>53.4</v>
      </c>
      <c r="Q15" s="28">
        <v>51.8</v>
      </c>
      <c r="R15" s="28">
        <v>48.7</v>
      </c>
      <c r="S15" s="28">
        <f>R15/P15*100</f>
        <v>91.1985018726592</v>
      </c>
      <c r="T15" s="28">
        <f>R15/Q15*100</f>
        <v>94.01544401544403</v>
      </c>
      <c r="U15" s="28">
        <v>60.3</v>
      </c>
      <c r="V15" s="28">
        <v>57.4</v>
      </c>
      <c r="W15" s="28">
        <v>53.5</v>
      </c>
      <c r="X15" s="28">
        <f>W15/U15*100</f>
        <v>88.72305140961858</v>
      </c>
      <c r="Y15" s="28">
        <f>W15/V15*100</f>
        <v>93.20557491289199</v>
      </c>
      <c r="Z15" s="28">
        <v>65.9</v>
      </c>
      <c r="AA15" s="28">
        <v>63.7</v>
      </c>
      <c r="AB15" s="28">
        <v>59.3</v>
      </c>
      <c r="AC15" s="28">
        <f>AB15/Z15*100</f>
        <v>89.98482549317146</v>
      </c>
      <c r="AD15" s="28">
        <f>AB15/AA15*100</f>
        <v>93.09262166405023</v>
      </c>
      <c r="AE15" s="21">
        <v>71.1</v>
      </c>
      <c r="AF15" s="21">
        <v>70.2</v>
      </c>
      <c r="AG15" s="21">
        <v>64.9</v>
      </c>
      <c r="AH15" s="21">
        <f>AG15/AE15*100</f>
        <v>91.27988748241914</v>
      </c>
      <c r="AI15" s="21">
        <f>AG15/AF15*100</f>
        <v>92.45014245014247</v>
      </c>
      <c r="AJ15" s="54">
        <v>76.7</v>
      </c>
      <c r="AK15" s="50">
        <v>70.9</v>
      </c>
      <c r="AL15" s="41" t="s">
        <v>24</v>
      </c>
      <c r="AM15" s="40">
        <v>93.7</v>
      </c>
      <c r="AN15" s="40">
        <f t="shared" si="0"/>
        <v>122.16427640156454</v>
      </c>
      <c r="AO15" s="40">
        <f>AM15/AK15*100</f>
        <v>132.1579689703808</v>
      </c>
      <c r="AP15" s="40" t="s">
        <v>24</v>
      </c>
    </row>
    <row r="16" spans="1:42" ht="16.5" customHeight="1">
      <c r="A16" s="26" t="s">
        <v>11</v>
      </c>
      <c r="B16" s="27">
        <v>10.8</v>
      </c>
      <c r="C16" s="27">
        <v>12</v>
      </c>
      <c r="D16" s="27">
        <v>16.2</v>
      </c>
      <c r="E16" s="27">
        <f>D16/B16*100</f>
        <v>149.99999999999997</v>
      </c>
      <c r="F16" s="27">
        <f>D16/C16*100</f>
        <v>135</v>
      </c>
      <c r="G16" s="28">
        <v>14.7</v>
      </c>
      <c r="H16" s="28">
        <v>16.3</v>
      </c>
      <c r="I16" s="28">
        <v>22.5</v>
      </c>
      <c r="J16" s="28">
        <v>19.7</v>
      </c>
      <c r="K16" s="28">
        <v>21.3</v>
      </c>
      <c r="L16" s="28">
        <v>28.3</v>
      </c>
      <c r="M16" s="28">
        <v>23.8</v>
      </c>
      <c r="N16" s="28">
        <v>26.8</v>
      </c>
      <c r="O16" s="28">
        <v>34.5</v>
      </c>
      <c r="P16" s="28">
        <v>29</v>
      </c>
      <c r="Q16" s="28">
        <v>32.4</v>
      </c>
      <c r="R16" s="28">
        <v>41.2</v>
      </c>
      <c r="S16" s="28">
        <f>R16/P16*100</f>
        <v>142.0689655172414</v>
      </c>
      <c r="T16" s="28">
        <f>R16/Q16*100</f>
        <v>127.16049382716051</v>
      </c>
      <c r="U16" s="28">
        <v>34.5</v>
      </c>
      <c r="V16" s="28">
        <v>37.5</v>
      </c>
      <c r="W16" s="28">
        <v>47.9</v>
      </c>
      <c r="X16" s="28">
        <f>W16/U16*100</f>
        <v>138.8405797101449</v>
      </c>
      <c r="Y16" s="28">
        <f>W16/V16*100</f>
        <v>127.73333333333332</v>
      </c>
      <c r="Z16" s="28">
        <v>38.6</v>
      </c>
      <c r="AA16" s="28">
        <v>42.4</v>
      </c>
      <c r="AB16" s="28">
        <v>54.6</v>
      </c>
      <c r="AC16" s="28">
        <f>AB16/Z16*100</f>
        <v>141.45077720207254</v>
      </c>
      <c r="AD16" s="28">
        <f>AB16/AA16*100</f>
        <v>128.77358490566039</v>
      </c>
      <c r="AE16" s="21">
        <v>42.8</v>
      </c>
      <c r="AF16" s="21">
        <v>47.6</v>
      </c>
      <c r="AG16" s="21">
        <v>60.7</v>
      </c>
      <c r="AH16" s="21">
        <f>AG16/AE16*100</f>
        <v>141.82242990654208</v>
      </c>
      <c r="AI16" s="21">
        <f>AG16/AF16*100</f>
        <v>127.52100840336136</v>
      </c>
      <c r="AJ16" s="53">
        <v>184.8</v>
      </c>
      <c r="AK16" s="54">
        <v>199.2</v>
      </c>
      <c r="AL16" s="41" t="s">
        <v>24</v>
      </c>
      <c r="AM16" s="40">
        <v>211.9</v>
      </c>
      <c r="AN16" s="40">
        <f t="shared" si="0"/>
        <v>114.66450216450217</v>
      </c>
      <c r="AO16" s="40">
        <f t="shared" si="1"/>
        <v>106.37550200803214</v>
      </c>
      <c r="AP16" s="40" t="s">
        <v>24</v>
      </c>
    </row>
    <row r="17" spans="1:42" ht="16.5" customHeight="1">
      <c r="A17" s="26" t="s">
        <v>12</v>
      </c>
      <c r="B17" s="27">
        <v>6.4</v>
      </c>
      <c r="C17" s="27">
        <v>6.3</v>
      </c>
      <c r="D17" s="27">
        <v>6.7</v>
      </c>
      <c r="E17" s="27">
        <f>D17/B17*100</f>
        <v>104.6875</v>
      </c>
      <c r="F17" s="27">
        <f>D17/C17*100</f>
        <v>106.34920634920636</v>
      </c>
      <c r="G17" s="28">
        <v>9.1</v>
      </c>
      <c r="H17" s="28">
        <v>8.2</v>
      </c>
      <c r="I17" s="28">
        <v>9.8</v>
      </c>
      <c r="J17" s="28">
        <v>12.8</v>
      </c>
      <c r="K17" s="28">
        <v>9.8</v>
      </c>
      <c r="L17" s="28">
        <v>12.6</v>
      </c>
      <c r="M17" s="28">
        <v>15.4</v>
      </c>
      <c r="N17" s="28">
        <v>11.8</v>
      </c>
      <c r="O17" s="28">
        <v>15.2</v>
      </c>
      <c r="P17" s="28">
        <v>19.4</v>
      </c>
      <c r="Q17" s="28">
        <v>13.7</v>
      </c>
      <c r="R17" s="28">
        <v>17.9</v>
      </c>
      <c r="S17" s="28">
        <f>R17/P17*100</f>
        <v>92.2680412371134</v>
      </c>
      <c r="T17" s="28">
        <f>R17/Q17*100</f>
        <v>130.65693430656935</v>
      </c>
      <c r="U17" s="28">
        <v>9.6</v>
      </c>
      <c r="V17" s="28">
        <v>15.7</v>
      </c>
      <c r="W17" s="28">
        <v>20.2</v>
      </c>
      <c r="X17" s="28">
        <f>W17/U17*100</f>
        <v>210.41666666666666</v>
      </c>
      <c r="Y17" s="28">
        <f>W17/V17*100</f>
        <v>128.6624203821656</v>
      </c>
      <c r="Z17" s="28">
        <v>26.2</v>
      </c>
      <c r="AA17" s="28">
        <v>17.7</v>
      </c>
      <c r="AB17" s="28">
        <v>22.8</v>
      </c>
      <c r="AC17" s="28">
        <f>AB17/Z17*100</f>
        <v>87.02290076335878</v>
      </c>
      <c r="AD17" s="28">
        <f>AB17/AA17*100</f>
        <v>128.8135593220339</v>
      </c>
      <c r="AE17" s="21">
        <v>30.6</v>
      </c>
      <c r="AF17" s="21">
        <v>20</v>
      </c>
      <c r="AG17" s="21">
        <v>25.2</v>
      </c>
      <c r="AH17" s="21">
        <f>AG17/AE17*100</f>
        <v>82.35294117647058</v>
      </c>
      <c r="AI17" s="21">
        <f>AG17/AF17*100</f>
        <v>126</v>
      </c>
      <c r="AJ17" s="50">
        <v>33.4</v>
      </c>
      <c r="AK17" s="54">
        <v>41.4</v>
      </c>
      <c r="AL17" s="41" t="s">
        <v>24</v>
      </c>
      <c r="AM17" s="40">
        <v>35.2</v>
      </c>
      <c r="AN17" s="40">
        <f t="shared" si="0"/>
        <v>105.38922155688624</v>
      </c>
      <c r="AO17" s="40">
        <f t="shared" si="1"/>
        <v>85.02415458937199</v>
      </c>
      <c r="AP17" s="40" t="s">
        <v>24</v>
      </c>
    </row>
    <row r="18" spans="1:42" ht="16.5" customHeight="1">
      <c r="A18" s="26" t="s">
        <v>13</v>
      </c>
      <c r="B18" s="27">
        <v>4.2</v>
      </c>
      <c r="C18" s="27">
        <v>5.2</v>
      </c>
      <c r="D18" s="27">
        <v>5.1</v>
      </c>
      <c r="E18" s="27">
        <f>D18/B18*100</f>
        <v>121.42857142857142</v>
      </c>
      <c r="F18" s="27">
        <f>D18/C18*100</f>
        <v>98.07692307692307</v>
      </c>
      <c r="G18" s="28">
        <v>5.5</v>
      </c>
      <c r="H18" s="28">
        <v>6.8</v>
      </c>
      <c r="I18" s="28">
        <v>7.1</v>
      </c>
      <c r="J18" s="28">
        <v>7.2</v>
      </c>
      <c r="K18" s="28">
        <v>8.9</v>
      </c>
      <c r="L18" s="28">
        <v>8.8</v>
      </c>
      <c r="M18" s="28">
        <v>9</v>
      </c>
      <c r="N18" s="28">
        <v>10.9</v>
      </c>
      <c r="O18" s="28">
        <v>10.8</v>
      </c>
      <c r="P18" s="28">
        <v>10.6</v>
      </c>
      <c r="Q18" s="28">
        <v>13</v>
      </c>
      <c r="R18" s="28">
        <v>12.9</v>
      </c>
      <c r="S18" s="28">
        <f>R18/P18*100</f>
        <v>121.69811320754718</v>
      </c>
      <c r="T18" s="28">
        <f>R18/Q18*100</f>
        <v>99.23076923076923</v>
      </c>
      <c r="U18" s="28">
        <v>12.7</v>
      </c>
      <c r="V18" s="28">
        <v>14.9</v>
      </c>
      <c r="W18" s="28">
        <v>15</v>
      </c>
      <c r="X18" s="28">
        <f>W18/U18*100</f>
        <v>118.11023622047246</v>
      </c>
      <c r="Y18" s="28">
        <f>W18/V18*100</f>
        <v>100.67114093959731</v>
      </c>
      <c r="Z18" s="28">
        <v>14.6</v>
      </c>
      <c r="AA18" s="28">
        <v>17</v>
      </c>
      <c r="AB18" s="28">
        <v>16.9</v>
      </c>
      <c r="AC18" s="28">
        <f>AB18/Z18*100</f>
        <v>115.75342465753424</v>
      </c>
      <c r="AD18" s="28">
        <f>AB18/AA18*100</f>
        <v>99.41176470588235</v>
      </c>
      <c r="AE18" s="21">
        <v>16.4</v>
      </c>
      <c r="AF18" s="21">
        <v>18.9</v>
      </c>
      <c r="AG18" s="21">
        <v>18.6</v>
      </c>
      <c r="AH18" s="21">
        <f>AG18/AE18*100</f>
        <v>113.41463414634147</v>
      </c>
      <c r="AI18" s="21">
        <f>AG18/AF18*100</f>
        <v>98.41269841269843</v>
      </c>
      <c r="AJ18" s="50">
        <v>2.4</v>
      </c>
      <c r="AK18" s="50">
        <v>2.1</v>
      </c>
      <c r="AL18" s="41" t="s">
        <v>24</v>
      </c>
      <c r="AM18" s="40">
        <v>2.1</v>
      </c>
      <c r="AN18" s="40">
        <f t="shared" si="0"/>
        <v>87.50000000000001</v>
      </c>
      <c r="AO18" s="40">
        <f t="shared" si="1"/>
        <v>100</v>
      </c>
      <c r="AP18" s="40" t="s">
        <v>24</v>
      </c>
    </row>
    <row r="19" spans="1:42" ht="16.5" customHeight="1">
      <c r="A19" s="11" t="s">
        <v>14</v>
      </c>
      <c r="B19" s="4">
        <v>2.1</v>
      </c>
      <c r="C19" s="4">
        <v>1.1</v>
      </c>
      <c r="D19" s="4">
        <v>1.7</v>
      </c>
      <c r="E19" s="4">
        <f>D19/B19*100</f>
        <v>80.95238095238095</v>
      </c>
      <c r="F19" s="4">
        <f>D19/C19*100</f>
        <v>154.54545454545453</v>
      </c>
      <c r="G19" s="3">
        <v>2.8</v>
      </c>
      <c r="H19" s="3">
        <v>1.5</v>
      </c>
      <c r="I19" s="3">
        <v>2.6</v>
      </c>
      <c r="J19" s="3">
        <v>3.3</v>
      </c>
      <c r="K19" s="3">
        <v>1.8</v>
      </c>
      <c r="L19" s="3">
        <v>3.2</v>
      </c>
      <c r="M19" s="3">
        <v>4.2</v>
      </c>
      <c r="N19" s="3">
        <v>2.2</v>
      </c>
      <c r="O19" s="3">
        <v>4</v>
      </c>
      <c r="P19" s="3">
        <v>5.4</v>
      </c>
      <c r="Q19" s="3">
        <v>2.8</v>
      </c>
      <c r="R19" s="3">
        <v>5.2</v>
      </c>
      <c r="S19" s="3">
        <f>R19/P19*100</f>
        <v>96.29629629629629</v>
      </c>
      <c r="T19" s="3">
        <f>R19/Q19*100</f>
        <v>185.71428571428575</v>
      </c>
      <c r="U19" s="3">
        <v>6.9</v>
      </c>
      <c r="V19" s="3">
        <v>3.3</v>
      </c>
      <c r="W19" s="3">
        <v>6</v>
      </c>
      <c r="X19" s="3">
        <f>W19/U19*100</f>
        <v>86.95652173913044</v>
      </c>
      <c r="Y19" s="3">
        <f>W19/V19*100</f>
        <v>181.81818181818184</v>
      </c>
      <c r="Z19" s="3">
        <v>7.4</v>
      </c>
      <c r="AA19" s="3">
        <v>3.8</v>
      </c>
      <c r="AB19" s="3">
        <v>6.8</v>
      </c>
      <c r="AC19" s="3">
        <f>AB19/Z19*100</f>
        <v>91.89189189189189</v>
      </c>
      <c r="AD19" s="3">
        <f>AB19/AA19*100</f>
        <v>178.94736842105263</v>
      </c>
      <c r="AE19" s="5">
        <v>8.2</v>
      </c>
      <c r="AF19" s="5">
        <v>4.5</v>
      </c>
      <c r="AG19" s="5">
        <v>7.9</v>
      </c>
      <c r="AH19" s="5">
        <f>AG19/AE19*100</f>
        <v>96.34146341463415</v>
      </c>
      <c r="AI19" s="5">
        <f>AG19/AF19*100</f>
        <v>175.55555555555554</v>
      </c>
      <c r="AJ19" s="63">
        <v>17.8</v>
      </c>
      <c r="AK19" s="54">
        <v>19</v>
      </c>
      <c r="AL19" s="41" t="s">
        <v>24</v>
      </c>
      <c r="AM19" s="40">
        <v>16.7</v>
      </c>
      <c r="AN19" s="40">
        <f t="shared" si="0"/>
        <v>93.82022471910112</v>
      </c>
      <c r="AO19" s="40">
        <f t="shared" si="1"/>
        <v>87.89473684210526</v>
      </c>
      <c r="AP19" s="40" t="s">
        <v>24</v>
      </c>
    </row>
    <row r="20" spans="1:42" ht="16.5" customHeight="1">
      <c r="A20" s="11" t="s">
        <v>15</v>
      </c>
      <c r="B20" s="4">
        <v>1.8</v>
      </c>
      <c r="C20" s="4">
        <v>0.371</v>
      </c>
      <c r="D20" s="4" t="s">
        <v>3</v>
      </c>
      <c r="E20" s="4" t="s">
        <v>3</v>
      </c>
      <c r="F20" s="4" t="s">
        <v>3</v>
      </c>
      <c r="G20" s="3">
        <v>2.3</v>
      </c>
      <c r="H20" s="3">
        <v>0.39</v>
      </c>
      <c r="I20" s="3" t="s">
        <v>3</v>
      </c>
      <c r="J20" s="3">
        <v>2.7</v>
      </c>
      <c r="K20" s="3">
        <v>0.39</v>
      </c>
      <c r="L20" s="3" t="s">
        <v>3</v>
      </c>
      <c r="M20" s="3">
        <v>3.3</v>
      </c>
      <c r="N20" s="3">
        <v>0.38</v>
      </c>
      <c r="O20" s="3" t="s">
        <v>3</v>
      </c>
      <c r="P20" s="3">
        <v>3.8</v>
      </c>
      <c r="Q20" s="3">
        <v>0.38</v>
      </c>
      <c r="R20" s="3" t="s">
        <v>3</v>
      </c>
      <c r="S20" s="3" t="s">
        <v>3</v>
      </c>
      <c r="T20" s="3"/>
      <c r="U20" s="3">
        <v>4.3</v>
      </c>
      <c r="V20" s="3">
        <v>0.37</v>
      </c>
      <c r="W20" s="3" t="s">
        <v>3</v>
      </c>
      <c r="X20" s="3" t="s">
        <v>3</v>
      </c>
      <c r="Y20" s="3" t="s">
        <v>3</v>
      </c>
      <c r="Z20" s="3">
        <v>4.9</v>
      </c>
      <c r="AA20" s="3">
        <v>0.37</v>
      </c>
      <c r="AB20" s="3" t="s">
        <v>3</v>
      </c>
      <c r="AC20" s="3" t="s">
        <v>3</v>
      </c>
      <c r="AD20" s="3" t="s">
        <v>3</v>
      </c>
      <c r="AE20" s="5">
        <v>5.5</v>
      </c>
      <c r="AF20" s="5">
        <v>0</v>
      </c>
      <c r="AG20" s="5" t="s">
        <v>3</v>
      </c>
      <c r="AH20" s="5" t="s">
        <v>3</v>
      </c>
      <c r="AI20" s="5" t="s">
        <v>3</v>
      </c>
      <c r="AJ20" s="50">
        <v>10.6</v>
      </c>
      <c r="AK20" s="50">
        <v>7.4</v>
      </c>
      <c r="AL20" s="41" t="str">
        <f>A3</f>
        <v>                                                2014-2016 թթ. ՀՀ պետական բյուջեների եկամուտների վերաբերյալ (հունվար-օգոստոս)</v>
      </c>
      <c r="AM20" s="40">
        <v>9.8</v>
      </c>
      <c r="AN20" s="40">
        <f>AM20/AJ20*100</f>
        <v>92.45283018867926</v>
      </c>
      <c r="AO20" s="40">
        <f t="shared" si="1"/>
        <v>132.43243243243242</v>
      </c>
      <c r="AP20" s="40" t="s">
        <v>24</v>
      </c>
    </row>
    <row r="21" spans="1:42" ht="15.75" customHeight="1">
      <c r="A21" s="11" t="s">
        <v>16</v>
      </c>
      <c r="B21" s="4"/>
      <c r="C21" s="4"/>
      <c r="D21" s="4"/>
      <c r="E21" s="4"/>
      <c r="F21" s="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5"/>
      <c r="AF21" s="5"/>
      <c r="AG21" s="5"/>
      <c r="AH21" s="5"/>
      <c r="AI21" s="5"/>
      <c r="AJ21" s="41" t="s">
        <v>24</v>
      </c>
      <c r="AK21" s="54">
        <v>6.7</v>
      </c>
      <c r="AL21" s="41" t="s">
        <v>24</v>
      </c>
      <c r="AM21" s="40">
        <v>8.3</v>
      </c>
      <c r="AN21" s="40" t="s">
        <v>24</v>
      </c>
      <c r="AO21" s="40">
        <f t="shared" si="1"/>
        <v>123.88059701492537</v>
      </c>
      <c r="AP21" s="40" t="s">
        <v>24</v>
      </c>
    </row>
    <row r="22" spans="1:42" ht="16.5" customHeight="1">
      <c r="A22" s="11" t="s">
        <v>17</v>
      </c>
      <c r="B22" s="4">
        <v>4.1</v>
      </c>
      <c r="C22" s="4">
        <v>1.5</v>
      </c>
      <c r="D22" s="4" t="e">
        <f>D8-D9-D15-D16-#REF!-D17-D18-D19</f>
        <v>#REF!</v>
      </c>
      <c r="E22" s="4" t="e">
        <f>D22/B22*100</f>
        <v>#REF!</v>
      </c>
      <c r="F22" s="4" t="e">
        <f>D22/C22*100</f>
        <v>#REF!</v>
      </c>
      <c r="G22" s="3">
        <v>6.7</v>
      </c>
      <c r="H22" s="3">
        <v>2.3</v>
      </c>
      <c r="I22" s="3">
        <v>3.6</v>
      </c>
      <c r="J22" s="3">
        <v>7.7</v>
      </c>
      <c r="K22" s="3">
        <v>2.9</v>
      </c>
      <c r="L22" s="3">
        <v>4.6</v>
      </c>
      <c r="M22" s="3">
        <v>10.3</v>
      </c>
      <c r="N22" s="3">
        <v>3.6</v>
      </c>
      <c r="O22" s="3">
        <v>5.6</v>
      </c>
      <c r="P22" s="3">
        <v>11.9</v>
      </c>
      <c r="Q22" s="3">
        <v>4.7</v>
      </c>
      <c r="R22" s="3">
        <v>7.4</v>
      </c>
      <c r="S22" s="3">
        <f>R22/P22*100</f>
        <v>62.18487394957983</v>
      </c>
      <c r="T22" s="3">
        <f>R22/Q22*100</f>
        <v>157.4468085106383</v>
      </c>
      <c r="U22" s="3">
        <v>13.8</v>
      </c>
      <c r="V22" s="3">
        <v>5.4</v>
      </c>
      <c r="W22" s="3">
        <v>8.5</v>
      </c>
      <c r="X22" s="3">
        <f>W22/U22*100</f>
        <v>61.59420289855072</v>
      </c>
      <c r="Y22" s="3">
        <f>W22/V22*100</f>
        <v>157.4074074074074</v>
      </c>
      <c r="Z22" s="3">
        <v>14.7</v>
      </c>
      <c r="AA22" s="3">
        <v>6.4</v>
      </c>
      <c r="AB22" s="3">
        <v>9.3</v>
      </c>
      <c r="AC22" s="3">
        <f>AB22/Z22*100</f>
        <v>63.26530612244898</v>
      </c>
      <c r="AD22" s="3">
        <f>AB22/AA22*100</f>
        <v>145.3125</v>
      </c>
      <c r="AE22" s="5">
        <v>15.8</v>
      </c>
      <c r="AF22" s="5">
        <v>7.6</v>
      </c>
      <c r="AG22" s="5">
        <v>10.5</v>
      </c>
      <c r="AH22" s="5">
        <f>AG22/AE22*100</f>
        <v>66.45569620253164</v>
      </c>
      <c r="AI22" s="5">
        <f>AG22/AF22*100</f>
        <v>138.1578947368421</v>
      </c>
      <c r="AJ22" s="54">
        <v>13.9</v>
      </c>
      <c r="AK22" s="50">
        <v>18.6</v>
      </c>
      <c r="AL22" s="41" t="s">
        <v>24</v>
      </c>
      <c r="AM22" s="40">
        <v>20.3</v>
      </c>
      <c r="AN22" s="40">
        <f t="shared" si="0"/>
        <v>146.0431654676259</v>
      </c>
      <c r="AO22" s="40">
        <f t="shared" si="1"/>
        <v>109.13978494623655</v>
      </c>
      <c r="AP22" s="40" t="s">
        <v>24</v>
      </c>
    </row>
    <row r="23" spans="1:42" ht="21.75" customHeight="1">
      <c r="A23" s="29" t="s">
        <v>34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2"/>
      <c r="AF23" s="32"/>
      <c r="AG23" s="32"/>
      <c r="AH23" s="32"/>
      <c r="AI23" s="32"/>
      <c r="AJ23" s="52">
        <v>4.8</v>
      </c>
      <c r="AK23" s="53">
        <v>4</v>
      </c>
      <c r="AL23" s="45" t="s">
        <v>24</v>
      </c>
      <c r="AM23" s="40">
        <v>4.4</v>
      </c>
      <c r="AN23" s="42">
        <f t="shared" si="0"/>
        <v>91.66666666666667</v>
      </c>
      <c r="AO23" s="42">
        <f t="shared" si="1"/>
        <v>110.00000000000001</v>
      </c>
      <c r="AP23" s="42" t="s">
        <v>24</v>
      </c>
    </row>
    <row r="24" spans="1:42" ht="33.75" customHeight="1">
      <c r="A24" s="35" t="s">
        <v>35</v>
      </c>
      <c r="B24" s="30"/>
      <c r="C24" s="30"/>
      <c r="D24" s="30"/>
      <c r="E24" s="30"/>
      <c r="F24" s="30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2"/>
      <c r="AF24" s="32"/>
      <c r="AG24" s="32"/>
      <c r="AH24" s="32"/>
      <c r="AI24" s="32"/>
      <c r="AJ24" s="43" t="s">
        <v>24</v>
      </c>
      <c r="AK24" s="53">
        <v>5</v>
      </c>
      <c r="AL24" s="45" t="s">
        <v>24</v>
      </c>
      <c r="AM24" s="43" t="s">
        <v>24</v>
      </c>
      <c r="AN24" s="42" t="s">
        <v>24</v>
      </c>
      <c r="AO24" s="42" t="s">
        <v>24</v>
      </c>
      <c r="AP24" s="42" t="s">
        <v>24</v>
      </c>
    </row>
    <row r="25" spans="1:42" ht="16.5" customHeight="1">
      <c r="A25" s="29" t="s">
        <v>36</v>
      </c>
      <c r="B25" s="30"/>
      <c r="C25" s="30"/>
      <c r="D25" s="30"/>
      <c r="E25" s="30"/>
      <c r="F25" s="30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2"/>
      <c r="AF25" s="32"/>
      <c r="AG25" s="32"/>
      <c r="AH25" s="32"/>
      <c r="AI25" s="32"/>
      <c r="AJ25" s="52">
        <v>4.5</v>
      </c>
      <c r="AK25" s="52">
        <v>4.4</v>
      </c>
      <c r="AL25" s="45" t="s">
        <v>24</v>
      </c>
      <c r="AM25" s="52">
        <v>4.2</v>
      </c>
      <c r="AN25" s="42">
        <f t="shared" si="0"/>
        <v>93.33333333333333</v>
      </c>
      <c r="AO25" s="42">
        <f t="shared" si="1"/>
        <v>95.45454545454545</v>
      </c>
      <c r="AP25" s="42" t="s">
        <v>24</v>
      </c>
    </row>
    <row r="26" spans="1:42" ht="16.5" customHeight="1">
      <c r="A26" s="29" t="s">
        <v>39</v>
      </c>
      <c r="B26" s="30"/>
      <c r="C26" s="30"/>
      <c r="D26" s="30"/>
      <c r="E26" s="30"/>
      <c r="F26" s="30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2"/>
      <c r="AF26" s="32"/>
      <c r="AG26" s="32"/>
      <c r="AH26" s="32"/>
      <c r="AI26" s="32"/>
      <c r="AJ26" s="52">
        <v>2.4</v>
      </c>
      <c r="AK26" s="50">
        <v>2.4</v>
      </c>
      <c r="AL26" s="45" t="s">
        <v>24</v>
      </c>
      <c r="AM26" s="53">
        <v>2.4</v>
      </c>
      <c r="AN26" s="42">
        <f t="shared" si="0"/>
        <v>100</v>
      </c>
      <c r="AO26" s="42">
        <f t="shared" si="1"/>
        <v>100</v>
      </c>
      <c r="AP26" s="42" t="s">
        <v>24</v>
      </c>
    </row>
    <row r="27" spans="1:42" ht="16.5" customHeight="1">
      <c r="A27" s="29" t="s">
        <v>37</v>
      </c>
      <c r="B27" s="30"/>
      <c r="C27" s="30"/>
      <c r="D27" s="30"/>
      <c r="E27" s="30"/>
      <c r="F27" s="30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2"/>
      <c r="AF27" s="32"/>
      <c r="AG27" s="32"/>
      <c r="AH27" s="32"/>
      <c r="AI27" s="32"/>
      <c r="AJ27" s="43" t="s">
        <v>24</v>
      </c>
      <c r="AK27" s="59">
        <v>0.56</v>
      </c>
      <c r="AL27" s="45" t="s">
        <v>24</v>
      </c>
      <c r="AM27" s="59">
        <v>0.566</v>
      </c>
      <c r="AN27" s="42" t="s">
        <v>24</v>
      </c>
      <c r="AO27" s="45" t="s">
        <v>24</v>
      </c>
      <c r="AP27" s="42" t="s">
        <v>24</v>
      </c>
    </row>
    <row r="28" spans="1:42" ht="33.75" customHeight="1">
      <c r="A28" s="33" t="s">
        <v>38</v>
      </c>
      <c r="B28" s="30"/>
      <c r="C28" s="30"/>
      <c r="D28" s="30"/>
      <c r="E28" s="30"/>
      <c r="F28" s="30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2"/>
      <c r="AF28" s="32"/>
      <c r="AG28" s="32"/>
      <c r="AH28" s="32"/>
      <c r="AI28" s="32"/>
      <c r="AJ28" s="43" t="s">
        <v>24</v>
      </c>
      <c r="AK28" s="66">
        <v>0.58</v>
      </c>
      <c r="AL28" s="45" t="s">
        <v>24</v>
      </c>
      <c r="AM28" s="59">
        <v>1.3</v>
      </c>
      <c r="AN28" s="42" t="s">
        <v>24</v>
      </c>
      <c r="AO28" s="45" t="s">
        <v>24</v>
      </c>
      <c r="AP28" s="42" t="s">
        <v>24</v>
      </c>
    </row>
    <row r="29" spans="1:42" ht="34.5" customHeight="1">
      <c r="A29" s="33" t="s">
        <v>51</v>
      </c>
      <c r="B29" s="30"/>
      <c r="C29" s="30"/>
      <c r="D29" s="30"/>
      <c r="E29" s="30"/>
      <c r="F29" s="30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2"/>
      <c r="AF29" s="32"/>
      <c r="AG29" s="32"/>
      <c r="AH29" s="32"/>
      <c r="AI29" s="32"/>
      <c r="AJ29" s="43"/>
      <c r="AK29" s="42">
        <v>1.2</v>
      </c>
      <c r="AL29" s="45"/>
      <c r="AM29" s="59">
        <v>0.908</v>
      </c>
      <c r="AN29" s="42"/>
      <c r="AO29" s="42"/>
      <c r="AP29" s="42"/>
    </row>
    <row r="30" spans="1:42" ht="34.5" customHeight="1">
      <c r="A30" s="33" t="s">
        <v>52</v>
      </c>
      <c r="B30" s="30"/>
      <c r="C30" s="30"/>
      <c r="D30" s="30"/>
      <c r="E30" s="30"/>
      <c r="F30" s="30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2"/>
      <c r="AF30" s="32"/>
      <c r="AG30" s="32"/>
      <c r="AH30" s="32"/>
      <c r="AI30" s="32"/>
      <c r="AJ30" s="43"/>
      <c r="AK30" s="59">
        <v>0.52</v>
      </c>
      <c r="AL30" s="45"/>
      <c r="AM30" s="59">
        <v>0.59</v>
      </c>
      <c r="AN30" s="42"/>
      <c r="AO30" s="42"/>
      <c r="AP30" s="42"/>
    </row>
    <row r="31" spans="1:59" s="1" customFormat="1" ht="17.25" customHeight="1">
      <c r="A31" s="34" t="s">
        <v>18</v>
      </c>
      <c r="B31" s="34">
        <v>4.8</v>
      </c>
      <c r="C31" s="34">
        <v>4</v>
      </c>
      <c r="D31" s="34">
        <v>3.5</v>
      </c>
      <c r="E31" s="34">
        <f>D31/B31*100</f>
        <v>72.91666666666667</v>
      </c>
      <c r="F31" s="34">
        <f>D31/C31*100</f>
        <v>87.5</v>
      </c>
      <c r="G31" s="34">
        <v>6.5</v>
      </c>
      <c r="H31" s="34">
        <v>5.3</v>
      </c>
      <c r="I31" s="34">
        <v>5.1</v>
      </c>
      <c r="J31" s="34">
        <v>8.2</v>
      </c>
      <c r="K31" s="34">
        <v>6.6</v>
      </c>
      <c r="L31" s="34">
        <v>6.7</v>
      </c>
      <c r="M31" s="34">
        <v>9.9</v>
      </c>
      <c r="N31" s="34">
        <v>8.3</v>
      </c>
      <c r="O31" s="34">
        <v>8.6</v>
      </c>
      <c r="P31" s="34">
        <v>12.1</v>
      </c>
      <c r="Q31" s="34">
        <v>10.2</v>
      </c>
      <c r="R31" s="34">
        <v>10.6</v>
      </c>
      <c r="S31" s="34">
        <f>R31/P31*100</f>
        <v>87.60330578512396</v>
      </c>
      <c r="T31" s="34">
        <f>R31/Q31*100</f>
        <v>103.921568627451</v>
      </c>
      <c r="U31" s="34">
        <v>14.7</v>
      </c>
      <c r="V31" s="34">
        <v>12</v>
      </c>
      <c r="W31" s="34">
        <v>12.9</v>
      </c>
      <c r="X31" s="34">
        <f>W31/U31*100</f>
        <v>87.75510204081634</v>
      </c>
      <c r="Y31" s="34">
        <f>W31/V31*100</f>
        <v>107.5</v>
      </c>
      <c r="Z31" s="34">
        <v>16.6</v>
      </c>
      <c r="AA31" s="34">
        <v>13.6</v>
      </c>
      <c r="AB31" s="34">
        <v>14.5</v>
      </c>
      <c r="AC31" s="34">
        <f>AB31/Z31*100</f>
        <v>87.34939759036143</v>
      </c>
      <c r="AD31" s="34">
        <f>AB31/AA31*100</f>
        <v>106.61764705882352</v>
      </c>
      <c r="AE31" s="34">
        <v>18.7</v>
      </c>
      <c r="AF31" s="34">
        <v>15.5</v>
      </c>
      <c r="AG31" s="34">
        <v>16.1</v>
      </c>
      <c r="AH31" s="34">
        <f>AG31/AE31*100</f>
        <v>86.09625668449199</v>
      </c>
      <c r="AI31" s="34">
        <f>AG31/AF31*100</f>
        <v>103.87096774193549</v>
      </c>
      <c r="AJ31" s="55">
        <v>21.8</v>
      </c>
      <c r="AK31" s="55">
        <v>20.4</v>
      </c>
      <c r="AL31" s="46">
        <v>13.4</v>
      </c>
      <c r="AM31" s="55">
        <v>20.6</v>
      </c>
      <c r="AN31" s="46">
        <f t="shared" si="0"/>
        <v>94.4954128440367</v>
      </c>
      <c r="AO31" s="46">
        <f>AM31/AK31*100</f>
        <v>100.98039215686276</v>
      </c>
      <c r="AP31" s="46">
        <f>AM31/AL31*100</f>
        <v>153.73134328358208</v>
      </c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42" ht="18.75" customHeight="1">
      <c r="A32" s="13" t="s">
        <v>20</v>
      </c>
      <c r="B32" s="13">
        <v>0.0185</v>
      </c>
      <c r="C32" s="13">
        <v>2.5</v>
      </c>
      <c r="D32" s="13">
        <v>0.795</v>
      </c>
      <c r="E32" s="13">
        <f>D32/B32*100</f>
        <v>4297.2972972972975</v>
      </c>
      <c r="F32" s="13">
        <f>D32/C32*100</f>
        <v>31.8</v>
      </c>
      <c r="G32" s="13">
        <v>0.02</v>
      </c>
      <c r="H32" s="13">
        <v>2.5</v>
      </c>
      <c r="I32" s="13">
        <v>1.2</v>
      </c>
      <c r="J32" s="13">
        <v>0.49</v>
      </c>
      <c r="K32" s="13">
        <v>2.6</v>
      </c>
      <c r="L32" s="13">
        <v>1.4</v>
      </c>
      <c r="M32" s="13">
        <v>0.43</v>
      </c>
      <c r="N32" s="13">
        <v>2.7</v>
      </c>
      <c r="O32" s="13">
        <v>1.7</v>
      </c>
      <c r="P32" s="13">
        <v>2.8</v>
      </c>
      <c r="Q32" s="13">
        <v>2.7</v>
      </c>
      <c r="R32" s="13">
        <v>5.3</v>
      </c>
      <c r="S32" s="13">
        <f>R32/P32*100</f>
        <v>189.2857142857143</v>
      </c>
      <c r="T32" s="13">
        <f>R32/Q32*100</f>
        <v>196.29629629629628</v>
      </c>
      <c r="U32" s="13">
        <v>3.1</v>
      </c>
      <c r="V32" s="13">
        <v>2.8</v>
      </c>
      <c r="W32" s="13">
        <v>5.5</v>
      </c>
      <c r="X32" s="13">
        <f>W32/U32*100</f>
        <v>177.41935483870967</v>
      </c>
      <c r="Y32" s="13">
        <f>W32/V32*100</f>
        <v>196.42857142857144</v>
      </c>
      <c r="Z32" s="13">
        <v>3.3</v>
      </c>
      <c r="AA32" s="13">
        <v>3</v>
      </c>
      <c r="AB32" s="13">
        <v>5.9</v>
      </c>
      <c r="AC32" s="13">
        <f>AB32/Z32*100</f>
        <v>178.7878787878788</v>
      </c>
      <c r="AD32" s="13">
        <f>AB32/AA32*100</f>
        <v>196.66666666666669</v>
      </c>
      <c r="AE32" s="13">
        <v>3.6</v>
      </c>
      <c r="AF32" s="13">
        <v>3</v>
      </c>
      <c r="AG32" s="13">
        <v>5.9</v>
      </c>
      <c r="AH32" s="13">
        <f>AG32/AE32*100</f>
        <v>163.88888888888889</v>
      </c>
      <c r="AI32" s="13">
        <f>AG32/AF32*100</f>
        <v>196.66666666666669</v>
      </c>
      <c r="AJ32" s="60">
        <v>1.4</v>
      </c>
      <c r="AK32" s="60">
        <v>3.7</v>
      </c>
      <c r="AL32" s="60">
        <v>15.115</v>
      </c>
      <c r="AM32" s="60">
        <v>2.8</v>
      </c>
      <c r="AN32" s="60">
        <f t="shared" si="0"/>
        <v>200</v>
      </c>
      <c r="AO32" s="64">
        <f t="shared" si="1"/>
        <v>75.67567567567566</v>
      </c>
      <c r="AP32" s="65">
        <f>AM32/AL32*100</f>
        <v>18.524644392987096</v>
      </c>
    </row>
    <row r="33" spans="1:42" ht="19.5" customHeight="1">
      <c r="A33" s="13" t="s">
        <v>23</v>
      </c>
      <c r="B33" s="13">
        <v>5.4</v>
      </c>
      <c r="C33" s="13">
        <v>9.2</v>
      </c>
      <c r="D33" s="13">
        <v>10</v>
      </c>
      <c r="E33" s="13">
        <f>D33/B33*100</f>
        <v>185.18518518518516</v>
      </c>
      <c r="F33" s="13">
        <f>D33/C33*100</f>
        <v>108.69565217391306</v>
      </c>
      <c r="G33" s="13">
        <v>7.8</v>
      </c>
      <c r="H33" s="13">
        <v>11.9</v>
      </c>
      <c r="I33" s="13">
        <v>14</v>
      </c>
      <c r="J33" s="13">
        <v>10.2</v>
      </c>
      <c r="K33" s="13">
        <v>14.1</v>
      </c>
      <c r="L33" s="13">
        <v>17.8</v>
      </c>
      <c r="M33" s="13">
        <v>12.9</v>
      </c>
      <c r="N33" s="13">
        <v>16.8</v>
      </c>
      <c r="O33" s="13">
        <v>23.8</v>
      </c>
      <c r="P33" s="13">
        <v>15.4</v>
      </c>
      <c r="Q33" s="13">
        <v>20.2</v>
      </c>
      <c r="R33" s="13">
        <v>28.9</v>
      </c>
      <c r="S33" s="13">
        <f>R33/P33*100</f>
        <v>187.66233766233765</v>
      </c>
      <c r="T33" s="13">
        <f>R33/Q33*100</f>
        <v>143.06930693069307</v>
      </c>
      <c r="U33" s="13">
        <v>17.8</v>
      </c>
      <c r="V33" s="13">
        <v>23.7</v>
      </c>
      <c r="W33" s="13">
        <v>32.5</v>
      </c>
      <c r="X33" s="13">
        <f>W33/U33*100</f>
        <v>182.58426966292134</v>
      </c>
      <c r="Y33" s="13">
        <f>W33/V33*100</f>
        <v>137.13080168776372</v>
      </c>
      <c r="Z33" s="13">
        <v>20.6</v>
      </c>
      <c r="AA33" s="13">
        <v>27.1</v>
      </c>
      <c r="AB33" s="13">
        <v>35.4</v>
      </c>
      <c r="AC33" s="13">
        <f>AB33/Z33*100</f>
        <v>171.84466019417474</v>
      </c>
      <c r="AD33" s="13">
        <f>AB33/AA33*100</f>
        <v>130.62730627306271</v>
      </c>
      <c r="AE33" s="13">
        <v>23</v>
      </c>
      <c r="AF33" s="13">
        <v>31.7</v>
      </c>
      <c r="AG33" s="13">
        <v>39.7</v>
      </c>
      <c r="AH33" s="13">
        <f>AG33/AE33*100</f>
        <v>172.6086956521739</v>
      </c>
      <c r="AI33" s="13">
        <f>AG33/AF33*100</f>
        <v>125.23659305993692</v>
      </c>
      <c r="AJ33" s="56">
        <v>40.6</v>
      </c>
      <c r="AK33" s="56">
        <v>43.2</v>
      </c>
      <c r="AL33" s="36">
        <v>22.815</v>
      </c>
      <c r="AM33" s="56">
        <v>34.4</v>
      </c>
      <c r="AN33" s="36">
        <f t="shared" si="0"/>
        <v>84.72906403940887</v>
      </c>
      <c r="AO33" s="36">
        <f t="shared" si="1"/>
        <v>79.62962962962962</v>
      </c>
      <c r="AP33" s="65">
        <f>AM33/AL33*100</f>
        <v>150.77799693184306</v>
      </c>
    </row>
    <row r="34" spans="1:42" ht="35.25" customHeight="1">
      <c r="A34" s="47" t="s">
        <v>31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43" t="s">
        <v>24</v>
      </c>
      <c r="AK34" s="50">
        <v>10.2</v>
      </c>
      <c r="AL34" s="45" t="s">
        <v>24</v>
      </c>
      <c r="AM34" s="52">
        <v>5.7</v>
      </c>
      <c r="AN34" s="42" t="s">
        <v>24</v>
      </c>
      <c r="AO34" s="44">
        <f t="shared" si="1"/>
        <v>55.88235294117647</v>
      </c>
      <c r="AP34" s="42" t="s">
        <v>24</v>
      </c>
    </row>
    <row r="35" spans="1:42" ht="54" customHeight="1">
      <c r="A35" s="47" t="s">
        <v>40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43" t="s">
        <v>24</v>
      </c>
      <c r="AK35" s="43">
        <v>6.8</v>
      </c>
      <c r="AL35" s="43" t="s">
        <v>24</v>
      </c>
      <c r="AM35" s="43">
        <v>3.7</v>
      </c>
      <c r="AN35" s="43" t="s">
        <v>24</v>
      </c>
      <c r="AO35" s="43" t="s">
        <v>24</v>
      </c>
      <c r="AP35" s="42" t="s">
        <v>24</v>
      </c>
    </row>
    <row r="36" spans="1:42" ht="36" customHeight="1">
      <c r="A36" s="47" t="s">
        <v>32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43" t="s">
        <v>24</v>
      </c>
      <c r="AK36" s="43">
        <v>14.6</v>
      </c>
      <c r="AL36" s="43" t="s">
        <v>24</v>
      </c>
      <c r="AM36" s="43">
        <v>12.3</v>
      </c>
      <c r="AN36" s="43" t="s">
        <v>24</v>
      </c>
      <c r="AO36" s="43">
        <f t="shared" si="1"/>
        <v>84.24657534246576</v>
      </c>
      <c r="AP36" s="42" t="s">
        <v>24</v>
      </c>
    </row>
    <row r="37" spans="1:42" ht="33" customHeight="1">
      <c r="A37" s="47" t="s">
        <v>33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43" t="s">
        <v>24</v>
      </c>
      <c r="AK37" s="43">
        <v>9.1</v>
      </c>
      <c r="AL37" s="43" t="s">
        <v>24</v>
      </c>
      <c r="AM37" s="43">
        <v>8.3</v>
      </c>
      <c r="AN37" s="43" t="s">
        <v>24</v>
      </c>
      <c r="AO37" s="43">
        <f t="shared" si="1"/>
        <v>91.20879120879121</v>
      </c>
      <c r="AP37" s="42" t="s">
        <v>24</v>
      </c>
    </row>
    <row r="38" spans="1:42" ht="31.5" customHeight="1">
      <c r="A38" s="48" t="s">
        <v>49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43" t="s">
        <v>24</v>
      </c>
      <c r="AK38" s="50">
        <v>1.3</v>
      </c>
      <c r="AL38" s="45" t="s">
        <v>24</v>
      </c>
      <c r="AM38" s="52">
        <v>3.6</v>
      </c>
      <c r="AN38" s="42" t="s">
        <v>24</v>
      </c>
      <c r="AO38" s="44">
        <f t="shared" si="1"/>
        <v>276.9230769230769</v>
      </c>
      <c r="AP38" s="42" t="s">
        <v>24</v>
      </c>
    </row>
    <row r="39" spans="1:42" ht="17.25">
      <c r="A39" s="13" t="s">
        <v>28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58">
        <v>22.5</v>
      </c>
      <c r="AK39" s="56">
        <v>21.3</v>
      </c>
      <c r="AL39" s="57" t="s">
        <v>24</v>
      </c>
      <c r="AM39" s="56">
        <v>18.3</v>
      </c>
      <c r="AN39" s="36">
        <f t="shared" si="0"/>
        <v>81.33333333333333</v>
      </c>
      <c r="AO39" s="36">
        <f t="shared" si="1"/>
        <v>85.91549295774648</v>
      </c>
      <c r="AP39" s="36" t="s">
        <v>24</v>
      </c>
    </row>
    <row r="40" spans="1:42" ht="36" customHeight="1">
      <c r="A40" s="33" t="s">
        <v>29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42">
        <v>1.4</v>
      </c>
      <c r="AK40" s="42">
        <v>0.61</v>
      </c>
      <c r="AL40" s="44" t="s">
        <v>24</v>
      </c>
      <c r="AM40" s="59">
        <v>0.896</v>
      </c>
      <c r="AN40" s="42" t="s">
        <v>24</v>
      </c>
      <c r="AO40" s="42" t="s">
        <v>24</v>
      </c>
      <c r="AP40" s="42" t="s">
        <v>24</v>
      </c>
    </row>
    <row r="41" spans="1:42" ht="17.25">
      <c r="A41" s="12" t="s">
        <v>30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42">
        <v>20.2</v>
      </c>
      <c r="AK41" s="42">
        <v>19.5</v>
      </c>
      <c r="AL41" s="42" t="s">
        <v>24</v>
      </c>
      <c r="AM41" s="42">
        <v>16.5</v>
      </c>
      <c r="AN41" s="42">
        <f t="shared" si="0"/>
        <v>81.68316831683168</v>
      </c>
      <c r="AO41" s="42">
        <f t="shared" si="1"/>
        <v>84.61538461538461</v>
      </c>
      <c r="AP41" s="42" t="s">
        <v>24</v>
      </c>
    </row>
    <row r="42" spans="36:42" ht="12.75">
      <c r="AJ42" s="49"/>
      <c r="AK42" s="49"/>
      <c r="AL42" s="49"/>
      <c r="AM42" s="49"/>
      <c r="AN42" s="49"/>
      <c r="AO42" s="49"/>
      <c r="AP42" s="49"/>
    </row>
    <row r="43" spans="1:42" ht="30.75" customHeight="1">
      <c r="A43" s="69" t="s">
        <v>47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1"/>
    </row>
  </sheetData>
  <sheetProtection/>
  <mergeCells count="4">
    <mergeCell ref="A4:AO4"/>
    <mergeCell ref="A2:AP2"/>
    <mergeCell ref="A43:AP43"/>
    <mergeCell ref="A3:AP3"/>
  </mergeCells>
  <printOptions/>
  <pageMargins left="0.125" right="0.020833333333333332" top="0.5555555555555556" bottom="0.33" header="0.5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2016-10-04T07:44:34Z</cp:lastPrinted>
  <dcterms:created xsi:type="dcterms:W3CDTF">1996-10-14T23:33:28Z</dcterms:created>
  <dcterms:modified xsi:type="dcterms:W3CDTF">2016-10-04T07:45:01Z</dcterms:modified>
  <cp:category/>
  <cp:version/>
  <cp:contentType/>
  <cp:contentStatus/>
</cp:coreProperties>
</file>