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xr:revisionPtr revIDLastSave="0" documentId="13_ncr:1_{B2D2B86F-62C0-4F7A-B397-F47594759FEC}" xr6:coauthVersionLast="45" xr6:coauthVersionMax="45" xr10:uidLastSave="{00000000-0000-0000-0000-000000000000}"/>
  <bookViews>
    <workbookView xWindow="-120" yWindow="-120" windowWidth="29040" windowHeight="15840" tabRatio="627" xr2:uid="{00000000-000D-0000-FFFF-FFFF00000000}"/>
  </bookViews>
  <sheets>
    <sheet name="Հ3 Մաս 1" sheetId="24" r:id="rId1"/>
    <sheet name="Հ3 Մաս 2" sheetId="1" r:id="rId2"/>
    <sheet name="Հ3 Մաս 3" sheetId="3" r:id="rId3"/>
    <sheet name="Հ3 Մաս 4" sheetId="27" r:id="rId4"/>
    <sheet name="Հ4  " sheetId="22" r:id="rId5"/>
    <sheet name="Հ5" sheetId="8" r:id="rId6"/>
    <sheet name="Հ6" sheetId="7" r:id="rId7"/>
    <sheet name="Հ7 Ձև1" sheetId="9" r:id="rId8"/>
    <sheet name="Հ7 Ձև2" sheetId="19" r:id="rId9"/>
    <sheet name="Հ7 Ձև3" sheetId="20" r:id="rId10"/>
    <sheet name="Հ8" sheetId="10" r:id="rId11"/>
    <sheet name="Հ9" sheetId="12" r:id="rId12"/>
    <sheet name="Հ10" sheetId="16" r:id="rId13"/>
    <sheet name="Հ11" sheetId="25" r:id="rId14"/>
    <sheet name="Լրացման պահանջներ" sheetId="14" r:id="rId15"/>
  </sheets>
  <externalReferences>
    <externalReference r:id="rId16"/>
  </externalReferences>
  <definedNames>
    <definedName name="_xlnm._FilterDatabase" localSheetId="13" hidden="1">Հ11!$B$5:$T$6</definedName>
    <definedName name="_ftn1" localSheetId="1">'Հ3 Մաս 2'!#REF!</definedName>
    <definedName name="_ftn10" localSheetId="1">'Հ3 Մաս 2'!#REF!</definedName>
    <definedName name="_ftn11" localSheetId="1">'Հ3 Մաս 2'!#REF!</definedName>
    <definedName name="_ftn12" localSheetId="1">'Հ3 Մաս 2'!#REF!</definedName>
    <definedName name="_ftn13" localSheetId="1">'Հ3 Մաս 2'!#REF!</definedName>
    <definedName name="_ftn14" localSheetId="1">'Հ3 Մաս 2'!#REF!</definedName>
    <definedName name="_ftn15" localSheetId="1">'Հ3 Մաս 2'!#REF!</definedName>
    <definedName name="_ftn16" localSheetId="1">'Հ3 Մաս 2'!#REF!</definedName>
    <definedName name="_ftn17" localSheetId="1">'Հ3 Մաս 2'!#REF!</definedName>
    <definedName name="_ftn18" localSheetId="1">'Հ3 Մաս 2'!#REF!</definedName>
    <definedName name="_ftn19" localSheetId="1">'Հ3 Մաս 2'!#REF!</definedName>
    <definedName name="_ftn2" localSheetId="1">'Հ3 Մաս 2'!#REF!</definedName>
    <definedName name="_ftn20" localSheetId="1">'Հ3 Մաս 2'!#REF!</definedName>
    <definedName name="_ftn3" localSheetId="1">'Հ3 Մաս 2'!#REF!</definedName>
    <definedName name="_ftn4" localSheetId="1">'Հ3 Մաս 2'!#REF!</definedName>
    <definedName name="_ftn5" localSheetId="1">'Հ3 Մաս 2'!#REF!</definedName>
    <definedName name="_ftn6" localSheetId="1">'Հ3 Մաս 2'!#REF!</definedName>
    <definedName name="_ftn7" localSheetId="1">'Հ3 Մաս 2'!#REF!</definedName>
    <definedName name="_ftn8" localSheetId="1">'Հ3 Մաս 2'!#REF!</definedName>
    <definedName name="_ftn9" localSheetId="1">'Հ3 Մաս 2'!#REF!</definedName>
    <definedName name="_ftnref1" localSheetId="1">'Հ3 Մաս 2'!#REF!</definedName>
    <definedName name="_ftnref10" localSheetId="1">'Հ3 Մաս 2'!#REF!</definedName>
    <definedName name="_ftnref11" localSheetId="1">'Հ3 Մաս 2'!#REF!</definedName>
    <definedName name="_ftnref12" localSheetId="1">'Հ3 Մաս 2'!#REF!</definedName>
    <definedName name="_ftnref13" localSheetId="1">'Հ3 Մաս 2'!#REF!</definedName>
    <definedName name="_ftnref14" localSheetId="1">'Հ3 Մաս 2'!#REF!</definedName>
    <definedName name="_ftnref15" localSheetId="1">'Հ3 Մաս 2'!#REF!</definedName>
    <definedName name="_ftnref16" localSheetId="1">'Հ3 Մաս 2'!#REF!</definedName>
    <definedName name="_ftnref17" localSheetId="1">'Հ3 Մաս 2'!$H$23</definedName>
    <definedName name="_ftnref18" localSheetId="1">'Հ3 Մաս 2'!#REF!</definedName>
    <definedName name="_ftnref19" localSheetId="1">'Հ3 Մաս 2'!#REF!</definedName>
    <definedName name="_ftnref2" localSheetId="1">'Հ3 Մաս 1'!$A$3</definedName>
    <definedName name="_ftnref20" localSheetId="1">'Հ3 Մաս 2'!#REF!</definedName>
    <definedName name="_ftnref3" localSheetId="1">'Հ3 Մաս 2'!#REF!</definedName>
    <definedName name="_ftnref4" localSheetId="1">'Հ3 Մաս 2'!$C$3</definedName>
    <definedName name="_ftnref5" localSheetId="1">'Հ3 Մաս 2'!#REF!</definedName>
    <definedName name="_ftnref6" localSheetId="1">'Հ3 Մաս 2'!#REF!</definedName>
    <definedName name="_ftnref7" localSheetId="1">'Հ3 Մաս 2'!#REF!</definedName>
    <definedName name="_ftnref8" localSheetId="1">'Հ3 Մաս 2'!#REF!</definedName>
    <definedName name="_ftnref9" localSheetId="1">'Հ3 Մաս 2'!#REF!</definedName>
    <definedName name="_Toc501014755" localSheetId="1">'Հ3 Մաս 2'!#REF!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2" i="22" l="1"/>
  <c r="K42" i="22"/>
  <c r="J9" i="22"/>
  <c r="K9" i="22"/>
  <c r="L9" i="22"/>
  <c r="J48" i="22"/>
  <c r="K48" i="22"/>
  <c r="L48" i="22"/>
  <c r="J42" i="22" l="1"/>
  <c r="L11" i="27" l="1"/>
  <c r="L10" i="27" s="1"/>
  <c r="M11" i="27"/>
  <c r="M10" i="27" s="1"/>
  <c r="N11" i="27"/>
  <c r="N10" i="27" s="1"/>
  <c r="J11" i="27" l="1"/>
  <c r="J10" i="27" s="1"/>
  <c r="K11" i="27"/>
  <c r="K10" i="27" s="1"/>
  <c r="I8" i="1" l="1"/>
  <c r="J8" i="1"/>
  <c r="K8" i="1"/>
  <c r="I42" i="22" l="1"/>
  <c r="I6" i="22" s="1"/>
  <c r="H42" i="22"/>
  <c r="H6" i="22" s="1"/>
  <c r="I9" i="22"/>
  <c r="H9" i="22"/>
  <c r="L6" i="22" l="1"/>
  <c r="K6" i="22"/>
  <c r="J6" i="22"/>
  <c r="I48" i="22"/>
  <c r="H48" i="22"/>
  <c r="B8" i="3" l="1"/>
  <c r="H8" i="1"/>
  <c r="C7" i="10" s="1"/>
  <c r="L8" i="1"/>
  <c r="M8" i="1"/>
  <c r="N8" i="1"/>
  <c r="O8" i="1"/>
  <c r="P8" i="1"/>
  <c r="Q8" i="1"/>
  <c r="R8" i="1"/>
  <c r="G8" i="1"/>
  <c r="G17" i="19" l="1"/>
  <c r="I17" i="19"/>
  <c r="J17" i="19"/>
  <c r="L17" i="19"/>
  <c r="M17" i="19"/>
  <c r="O17" i="19"/>
  <c r="P17" i="19"/>
  <c r="R17" i="19"/>
  <c r="S17" i="19"/>
  <c r="U17" i="19"/>
  <c r="V17" i="19"/>
  <c r="X17" i="19"/>
  <c r="Y17" i="19"/>
  <c r="AA17" i="19"/>
  <c r="AB17" i="19"/>
  <c r="AD17" i="19"/>
  <c r="AE17" i="19"/>
  <c r="AG17" i="19"/>
  <c r="AH17" i="19"/>
  <c r="AJ17" i="19"/>
  <c r="AK17" i="19"/>
  <c r="AM17" i="19"/>
  <c r="AN17" i="19"/>
  <c r="AP17" i="19"/>
  <c r="AQ17" i="19"/>
  <c r="AS17" i="19"/>
  <c r="AT17" i="19"/>
  <c r="F17" i="19"/>
  <c r="J11" i="20" l="1"/>
  <c r="J10" i="20" s="1"/>
  <c r="J9" i="20" s="1"/>
  <c r="AR16" i="19"/>
  <c r="AR15" i="19"/>
  <c r="AR14" i="19"/>
  <c r="AR13" i="19"/>
  <c r="AR12" i="19"/>
  <c r="AR11" i="19"/>
  <c r="AR10" i="19"/>
  <c r="AR9" i="19"/>
  <c r="AR8" i="19"/>
  <c r="Z16" i="19"/>
  <c r="Z15" i="19"/>
  <c r="Z14" i="19"/>
  <c r="Z13" i="19"/>
  <c r="Z12" i="19"/>
  <c r="Z11" i="19"/>
  <c r="Z10" i="19"/>
  <c r="Z9" i="19"/>
  <c r="Z8" i="19"/>
  <c r="W16" i="19"/>
  <c r="W15" i="19"/>
  <c r="W14" i="19"/>
  <c r="W13" i="19"/>
  <c r="W12" i="19"/>
  <c r="W11" i="19"/>
  <c r="W10" i="19"/>
  <c r="W9" i="19"/>
  <c r="W8" i="19"/>
  <c r="W17" i="19" s="1"/>
  <c r="T16" i="19"/>
  <c r="T15" i="19"/>
  <c r="T14" i="19"/>
  <c r="T13" i="19"/>
  <c r="T12" i="19"/>
  <c r="T11" i="19"/>
  <c r="T10" i="19"/>
  <c r="T9" i="19"/>
  <c r="T8" i="19"/>
  <c r="N16" i="19"/>
  <c r="K16" i="19"/>
  <c r="N15" i="19"/>
  <c r="K15" i="19"/>
  <c r="N14" i="19"/>
  <c r="K14" i="19"/>
  <c r="N13" i="19"/>
  <c r="K13" i="19"/>
  <c r="N12" i="19"/>
  <c r="K12" i="19"/>
  <c r="N11" i="19"/>
  <c r="K11" i="19"/>
  <c r="N10" i="19"/>
  <c r="K10" i="19"/>
  <c r="N9" i="19"/>
  <c r="K9" i="19"/>
  <c r="N8" i="19"/>
  <c r="K8" i="19"/>
  <c r="K17" i="19" s="1"/>
  <c r="AO16" i="19"/>
  <c r="AL16" i="19"/>
  <c r="AI16" i="19"/>
  <c r="AF16" i="19"/>
  <c r="AC16" i="19"/>
  <c r="AO15" i="19"/>
  <c r="AL15" i="19"/>
  <c r="AI15" i="19"/>
  <c r="AF15" i="19"/>
  <c r="AC15" i="19"/>
  <c r="AO14" i="19"/>
  <c r="AL14" i="19"/>
  <c r="AI14" i="19"/>
  <c r="AF14" i="19"/>
  <c r="AC14" i="19"/>
  <c r="AO13" i="19"/>
  <c r="AL13" i="19"/>
  <c r="AI13" i="19"/>
  <c r="AF13" i="19"/>
  <c r="AC13" i="19"/>
  <c r="AO12" i="19"/>
  <c r="AL12" i="19"/>
  <c r="AI12" i="19"/>
  <c r="AF12" i="19"/>
  <c r="AC12" i="19"/>
  <c r="AO11" i="19"/>
  <c r="AL11" i="19"/>
  <c r="AI11" i="19"/>
  <c r="AF11" i="19"/>
  <c r="AC11" i="19"/>
  <c r="AO10" i="19"/>
  <c r="AL10" i="19"/>
  <c r="AI10" i="19"/>
  <c r="AF10" i="19"/>
  <c r="AC10" i="19"/>
  <c r="AO9" i="19"/>
  <c r="AL9" i="19"/>
  <c r="AI9" i="19"/>
  <c r="AF9" i="19"/>
  <c r="AC9" i="19"/>
  <c r="AO8" i="19"/>
  <c r="AO17" i="19" s="1"/>
  <c r="AL8" i="19"/>
  <c r="AI8" i="19"/>
  <c r="AF8" i="19"/>
  <c r="AC8" i="19"/>
  <c r="AC17" i="19" s="1"/>
  <c r="H20" i="9"/>
  <c r="AV20" i="9"/>
  <c r="AU20" i="9"/>
  <c r="AT20" i="9"/>
  <c r="AS20" i="9"/>
  <c r="AR20" i="9"/>
  <c r="AQ20" i="9"/>
  <c r="AP20" i="9"/>
  <c r="AO20" i="9"/>
  <c r="AN20" i="9"/>
  <c r="AM20" i="9"/>
  <c r="AL20" i="9"/>
  <c r="AK20" i="9"/>
  <c r="AJ20" i="9"/>
  <c r="AI20" i="9"/>
  <c r="AH20" i="9"/>
  <c r="AG20" i="9"/>
  <c r="AF20" i="9"/>
  <c r="AE20" i="9"/>
  <c r="AD20" i="9"/>
  <c r="AC20" i="9"/>
  <c r="AB20" i="9"/>
  <c r="AA20" i="9"/>
  <c r="Z20" i="9"/>
  <c r="Y20" i="9"/>
  <c r="X20" i="9"/>
  <c r="W20" i="9"/>
  <c r="V20" i="9"/>
  <c r="U20" i="9"/>
  <c r="T20" i="9"/>
  <c r="S20" i="9"/>
  <c r="R20" i="9"/>
  <c r="Q20" i="9"/>
  <c r="P20" i="9"/>
  <c r="O20" i="9"/>
  <c r="N20" i="9"/>
  <c r="M20" i="9"/>
  <c r="L20" i="9"/>
  <c r="K20" i="9"/>
  <c r="J20" i="9"/>
  <c r="I20" i="9"/>
  <c r="G20" i="9"/>
  <c r="AV19" i="9"/>
  <c r="AU19" i="9"/>
  <c r="AT19" i="9"/>
  <c r="AS19" i="9"/>
  <c r="AR19" i="9"/>
  <c r="AQ19" i="9"/>
  <c r="AP19" i="9"/>
  <c r="AO19" i="9"/>
  <c r="AN19" i="9"/>
  <c r="AM19" i="9"/>
  <c r="AL19" i="9"/>
  <c r="AK19" i="9"/>
  <c r="AJ19" i="9"/>
  <c r="AI19"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G19" i="9"/>
  <c r="AV18" i="9"/>
  <c r="AU18" i="9"/>
  <c r="AS18" i="9"/>
  <c r="AR18" i="9"/>
  <c r="AP18" i="9"/>
  <c r="AO18" i="9"/>
  <c r="AM18" i="9"/>
  <c r="AL18" i="9"/>
  <c r="AJ18" i="9"/>
  <c r="AI18" i="9"/>
  <c r="AG18" i="9"/>
  <c r="AF18" i="9"/>
  <c r="AD18" i="9"/>
  <c r="AC18" i="9"/>
  <c r="AA18" i="9"/>
  <c r="Z18" i="9"/>
  <c r="X18" i="9"/>
  <c r="W18" i="9"/>
  <c r="U18" i="9"/>
  <c r="T18" i="9"/>
  <c r="R18" i="9"/>
  <c r="Q18" i="9"/>
  <c r="O18" i="9"/>
  <c r="N18" i="9"/>
  <c r="L18" i="9"/>
  <c r="K18" i="9"/>
  <c r="I18" i="9"/>
  <c r="H18" i="9"/>
  <c r="AT17" i="9"/>
  <c r="AQ17" i="9"/>
  <c r="AN17" i="9"/>
  <c r="AK17" i="9"/>
  <c r="AH17" i="9"/>
  <c r="AE17" i="9"/>
  <c r="AB17" i="9"/>
  <c r="Y17" i="9"/>
  <c r="V17" i="9"/>
  <c r="S17" i="9"/>
  <c r="P17" i="9"/>
  <c r="M17" i="9"/>
  <c r="J17" i="9"/>
  <c r="G17" i="9"/>
  <c r="AT16" i="9"/>
  <c r="AQ16" i="9"/>
  <c r="AN16" i="9"/>
  <c r="AK16" i="9"/>
  <c r="AH16" i="9"/>
  <c r="AE16" i="9"/>
  <c r="AB16" i="9"/>
  <c r="Y16" i="9"/>
  <c r="V16" i="9"/>
  <c r="S16" i="9"/>
  <c r="P16" i="9"/>
  <c r="M16" i="9"/>
  <c r="J16" i="9"/>
  <c r="G16" i="9"/>
  <c r="AT15" i="9"/>
  <c r="AQ15" i="9"/>
  <c r="AN15" i="9"/>
  <c r="AK15" i="9"/>
  <c r="AH15" i="9"/>
  <c r="AE15" i="9"/>
  <c r="AB15" i="9"/>
  <c r="Y15" i="9"/>
  <c r="V15" i="9"/>
  <c r="S15" i="9"/>
  <c r="P15" i="9"/>
  <c r="M15" i="9"/>
  <c r="J15" i="9"/>
  <c r="G15" i="9"/>
  <c r="AT14" i="9"/>
  <c r="AQ14" i="9"/>
  <c r="AN14" i="9"/>
  <c r="AK14" i="9"/>
  <c r="AH14" i="9"/>
  <c r="AE14" i="9"/>
  <c r="AB14" i="9"/>
  <c r="Y14" i="9"/>
  <c r="V14" i="9"/>
  <c r="S14" i="9"/>
  <c r="P14" i="9"/>
  <c r="M14" i="9"/>
  <c r="J14" i="9"/>
  <c r="G14" i="9"/>
  <c r="AT13" i="9"/>
  <c r="AQ13" i="9"/>
  <c r="AN13" i="9"/>
  <c r="AK13" i="9"/>
  <c r="AH13" i="9"/>
  <c r="AE13" i="9"/>
  <c r="AB13" i="9"/>
  <c r="Y13" i="9"/>
  <c r="V13" i="9"/>
  <c r="S13" i="9"/>
  <c r="P13" i="9"/>
  <c r="M13" i="9"/>
  <c r="J13" i="9"/>
  <c r="G13" i="9"/>
  <c r="AT12" i="9"/>
  <c r="AQ12" i="9"/>
  <c r="AN12" i="9"/>
  <c r="AK12" i="9"/>
  <c r="AH12" i="9"/>
  <c r="AE12" i="9"/>
  <c r="AB12" i="9"/>
  <c r="Y12" i="9"/>
  <c r="V12" i="9"/>
  <c r="S12" i="9"/>
  <c r="P12" i="9"/>
  <c r="M12" i="9"/>
  <c r="J12" i="9"/>
  <c r="G12" i="9"/>
  <c r="AT11" i="9"/>
  <c r="AQ11" i="9"/>
  <c r="AN11" i="9"/>
  <c r="AK11" i="9"/>
  <c r="AH11" i="9"/>
  <c r="AE11" i="9"/>
  <c r="AB11" i="9"/>
  <c r="Y11" i="9"/>
  <c r="V11" i="9"/>
  <c r="S11" i="9"/>
  <c r="P11" i="9"/>
  <c r="M11" i="9"/>
  <c r="J11" i="9"/>
  <c r="G11" i="9"/>
  <c r="AT10" i="9"/>
  <c r="AQ10" i="9"/>
  <c r="AN10" i="9"/>
  <c r="AK10" i="9"/>
  <c r="AH10" i="9"/>
  <c r="AE10" i="9"/>
  <c r="AB10" i="9"/>
  <c r="Y10" i="9"/>
  <c r="V10" i="9"/>
  <c r="S10" i="9"/>
  <c r="P10" i="9"/>
  <c r="M10" i="9"/>
  <c r="J10" i="9"/>
  <c r="G10" i="9"/>
  <c r="AT9" i="9"/>
  <c r="AQ9" i="9"/>
  <c r="AN9" i="9"/>
  <c r="AK9" i="9"/>
  <c r="AH9" i="9"/>
  <c r="AE9" i="9"/>
  <c r="AB9" i="9"/>
  <c r="Y9" i="9"/>
  <c r="V9" i="9"/>
  <c r="S9" i="9"/>
  <c r="P9" i="9"/>
  <c r="M9" i="9"/>
  <c r="J9" i="9"/>
  <c r="G9" i="9"/>
  <c r="AF17" i="19" l="1"/>
  <c r="Z17" i="19"/>
  <c r="AI17" i="19"/>
  <c r="N17" i="19"/>
  <c r="AR17" i="19"/>
  <c r="AL17" i="19"/>
  <c r="T17" i="19"/>
  <c r="M18" i="9"/>
  <c r="AK18" i="9"/>
  <c r="S18" i="9"/>
  <c r="AE18" i="9"/>
  <c r="G18" i="9"/>
  <c r="Y18" i="9"/>
  <c r="J18" i="9"/>
  <c r="V18" i="9"/>
  <c r="AH18" i="9"/>
  <c r="AT18" i="9"/>
  <c r="AQ18" i="9"/>
  <c r="AB18" i="9"/>
  <c r="AN18" i="9"/>
  <c r="P18" i="9"/>
  <c r="R12" i="20" l="1"/>
  <c r="R11" i="20" s="1"/>
  <c r="R10" i="20" s="1"/>
  <c r="R9" i="20" s="1"/>
  <c r="I11" i="20"/>
  <c r="I10" i="20" s="1"/>
  <c r="I9" i="20" s="1"/>
  <c r="K11" i="20"/>
  <c r="K10" i="20" s="1"/>
  <c r="K9" i="20" s="1"/>
  <c r="L11" i="20"/>
  <c r="L10" i="20" s="1"/>
  <c r="L9" i="20" s="1"/>
  <c r="M11" i="20"/>
  <c r="M10" i="20" s="1"/>
  <c r="M9" i="20" s="1"/>
  <c r="N11" i="20"/>
  <c r="N10" i="20" s="1"/>
  <c r="N9" i="20" s="1"/>
  <c r="O11" i="20"/>
  <c r="O10" i="20" s="1"/>
  <c r="O9" i="20" s="1"/>
  <c r="P11" i="20"/>
  <c r="P10" i="20" s="1"/>
  <c r="P9" i="20" s="1"/>
  <c r="Q11" i="20"/>
  <c r="Q10" i="20" s="1"/>
  <c r="Q9" i="20" s="1"/>
  <c r="H11" i="20"/>
  <c r="H10" i="20"/>
  <c r="H9" i="20"/>
  <c r="F16" i="12" l="1"/>
  <c r="G16" i="12"/>
  <c r="E16" i="12"/>
  <c r="E17" i="19" l="1"/>
  <c r="Q16" i="19"/>
  <c r="H16" i="19"/>
  <c r="E16" i="19"/>
  <c r="Q15" i="19"/>
  <c r="H15" i="19"/>
  <c r="E15" i="19"/>
  <c r="Q14" i="19"/>
  <c r="H14" i="19"/>
  <c r="E14" i="19"/>
  <c r="Q13" i="19"/>
  <c r="H13" i="19"/>
  <c r="E13" i="19"/>
  <c r="Q12" i="19"/>
  <c r="H12" i="19"/>
  <c r="E12" i="19"/>
  <c r="Q11" i="19"/>
  <c r="H11" i="19"/>
  <c r="E11" i="19"/>
  <c r="Q10" i="19"/>
  <c r="H10" i="19"/>
  <c r="E10" i="19"/>
  <c r="Q9" i="19"/>
  <c r="H9" i="19"/>
  <c r="E9" i="19"/>
  <c r="Q8" i="19"/>
  <c r="H8" i="19"/>
  <c r="E8" i="19"/>
  <c r="H17" i="19" l="1"/>
  <c r="Q17" i="19"/>
  <c r="F8" i="8"/>
  <c r="G8" i="8"/>
  <c r="H8" i="8"/>
  <c r="J8" i="8"/>
  <c r="K8" i="8"/>
  <c r="L8" i="8"/>
  <c r="N8" i="8"/>
  <c r="O8" i="8"/>
  <c r="P8" i="8"/>
  <c r="R8" i="8"/>
  <c r="S8" i="8"/>
  <c r="T8" i="8"/>
  <c r="V8" i="8"/>
  <c r="W8" i="8"/>
  <c r="X8" i="8"/>
  <c r="U7" i="8"/>
  <c r="U6" i="8"/>
  <c r="U5" i="8"/>
  <c r="Q7" i="8"/>
  <c r="Q6" i="8"/>
  <c r="Q5" i="8"/>
  <c r="M7" i="8"/>
  <c r="M6" i="8"/>
  <c r="M5" i="8"/>
  <c r="I7" i="8"/>
  <c r="I6" i="8"/>
  <c r="I5" i="8"/>
  <c r="E6" i="8"/>
  <c r="E7" i="8"/>
  <c r="E5" i="8"/>
  <c r="D6" i="7"/>
  <c r="E6" i="7"/>
  <c r="F6" i="7"/>
  <c r="G6" i="7"/>
  <c r="D9" i="7"/>
  <c r="E9" i="7"/>
  <c r="F9" i="7"/>
  <c r="G9" i="7"/>
  <c r="C9" i="7"/>
  <c r="C6" i="7"/>
  <c r="U8" i="8" l="1"/>
  <c r="I8" i="8"/>
  <c r="Q8" i="8"/>
  <c r="E8" i="8"/>
  <c r="M8" i="8"/>
  <c r="D5" i="7"/>
  <c r="F5" i="7"/>
  <c r="G5" i="7"/>
  <c r="E5" i="7"/>
  <c r="C5" i="7"/>
  <c r="E8" i="10" l="1"/>
  <c r="E13" i="10" s="1"/>
  <c r="F8" i="10"/>
  <c r="F13" i="10" s="1"/>
  <c r="E12" i="10" l="1"/>
  <c r="F12" i="10"/>
  <c r="D8" i="10"/>
  <c r="D13" i="10" l="1"/>
  <c r="D12"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J16" authorId="0" shapeId="0" xr:uid="{8EFA13F8-1A21-4984-B5AF-B99F87836704}">
      <text>
        <r>
          <rPr>
            <b/>
            <sz val="9"/>
            <color indexed="81"/>
            <rFont val="Tahoma"/>
            <family val="2"/>
          </rPr>
          <t>Author:</t>
        </r>
        <r>
          <rPr>
            <sz val="9"/>
            <color indexed="81"/>
            <rFont val="Tahoma"/>
            <family val="2"/>
          </rPr>
          <t xml:space="preserve">
Շեղումը պայմանավորված է թեժ գիծ զանգերի քանակի հաշվարկման մեթոդաբանության փոփոխությամբ: Արդյունքում  գրավոր և բանավոր բողոքների ընդհանուր  քանակից (19781) ներառվել է միայն խորհրդատվություն պարունակող բովանդակային հեռախոսազանգերի քանակը:14420</t>
        </r>
      </text>
    </comment>
    <comment ref="J17" authorId="0" shapeId="0" xr:uid="{8555880A-AED8-4DF6-86B3-D6011E46E93D}">
      <text>
        <r>
          <rPr>
            <b/>
            <sz val="9"/>
            <color indexed="81"/>
            <rFont val="Tahoma"/>
            <family val="2"/>
          </rPr>
          <t>Author:</t>
        </r>
        <r>
          <rPr>
            <sz val="9"/>
            <color indexed="81"/>
            <rFont val="Tahoma"/>
            <family val="2"/>
          </rPr>
          <t xml:space="preserve">
Շեղումը պայմանավորված է թեժ գիծ հեռախոսահամարին ստացված զանգերի քանակի հաշվարկման մեթոդաբանության փոփոխությամբ, ինչի արդյունքում 12979 հեռախոսազանգերից նշվել են միայն խորհրդատվություն պարունակող բովանդակային հեռախոսազանգերը` 11800</t>
        </r>
      </text>
    </comment>
    <comment ref="J19" authorId="0" shapeId="0" xr:uid="{FDDC4AA4-9E56-4C2A-8A26-2A4B7BDE2A8F}">
      <text>
        <r>
          <rPr>
            <b/>
            <sz val="9"/>
            <color indexed="81"/>
            <rFont val="Tahoma"/>
            <family val="2"/>
          </rPr>
          <t>Author:</t>
        </r>
        <r>
          <rPr>
            <sz val="9"/>
            <color indexed="81"/>
            <rFont val="Tahoma"/>
            <family val="2"/>
          </rPr>
          <t xml:space="preserve">
Շեղումը պայմանավորված է երեխաների իրավունքների պաշտպանության հարցերին վերաբերող դիմում-բողոքների թվաքանակի աճով: 870</t>
        </r>
      </text>
    </comment>
    <comment ref="J20" authorId="0" shapeId="0" xr:uid="{EF5D7D97-5513-4DB6-A5D0-DAB3D8205A9D}">
      <text>
        <r>
          <rPr>
            <b/>
            <sz val="9"/>
            <color indexed="81"/>
            <rFont val="Tahoma"/>
            <family val="2"/>
          </rPr>
          <t>Author:</t>
        </r>
        <r>
          <rPr>
            <sz val="9"/>
            <color indexed="81"/>
            <rFont val="Tahoma"/>
            <family val="2"/>
          </rPr>
          <t xml:space="preserve">
Շեղումը պայմանավորված է հաշմանդամություն ունեցող անձանց իրավունքների պաշտպանության հարցերին վերաբերող դիմում-բողոքների թվաքանակով: 540</t>
        </r>
      </text>
    </comment>
    <comment ref="J21" authorId="0" shapeId="0" xr:uid="{25230B81-71A6-4E54-AE0A-8088F41CCC4C}">
      <text>
        <r>
          <rPr>
            <b/>
            <sz val="9"/>
            <color indexed="81"/>
            <rFont val="Tahoma"/>
            <family val="2"/>
          </rPr>
          <t>Author:</t>
        </r>
        <r>
          <rPr>
            <sz val="9"/>
            <color indexed="81"/>
            <rFont val="Tahoma"/>
            <family val="2"/>
          </rPr>
          <t xml:space="preserve">
Շեղումը պայմանավորված է բողոքների բնույթով, ինչպես նաև Պաշտպանի աշխատակազմի  աշխատանքների կազմակերպման արդյունավետությամբ: 1442</t>
        </r>
      </text>
    </comment>
    <comment ref="J22" authorId="0" shapeId="0" xr:uid="{4AA195B7-FA74-4ED1-AE0B-6BDA5C304652}">
      <text>
        <r>
          <rPr>
            <b/>
            <sz val="9"/>
            <color indexed="81"/>
            <rFont val="Tahoma"/>
            <family val="2"/>
          </rPr>
          <t>Author:</t>
        </r>
        <r>
          <rPr>
            <sz val="9"/>
            <color indexed="81"/>
            <rFont val="Tahoma"/>
            <family val="2"/>
          </rPr>
          <t xml:space="preserve">
Շեղումը պայմանավորված է բողոքների բնույթով, ինչպես նաև Պաշտպանի աշխատակազմի  աշխատանքների կազմակերպման արդյունավետությամբ:  10</t>
        </r>
      </text>
    </comment>
    <comment ref="J24" authorId="0" shapeId="0" xr:uid="{5D83FB08-4B07-4989-89B8-CE75FC6E63CB}">
      <text>
        <r>
          <rPr>
            <b/>
            <sz val="9"/>
            <color indexed="81"/>
            <rFont val="Tahoma"/>
            <family val="2"/>
          </rPr>
          <t>Author:</t>
        </r>
        <r>
          <rPr>
            <sz val="9"/>
            <color indexed="81"/>
            <rFont val="Tahoma"/>
            <family val="2"/>
          </rPr>
          <t xml:space="preserve">
Իրականացվել են նաև օտարերկրացիների իրավունքների պաշտպանության մասով թեմատիկ այց, ինչպես նաև ըստ` 52</t>
        </r>
      </text>
    </comment>
    <comment ref="J25" authorId="0" shapeId="0" xr:uid="{476B5B09-3052-4955-BA60-5887883167AD}">
      <text>
        <r>
          <rPr>
            <b/>
            <sz val="9"/>
            <color indexed="81"/>
            <rFont val="Tahoma"/>
            <family val="2"/>
          </rPr>
          <t>Author:</t>
        </r>
        <r>
          <rPr>
            <sz val="9"/>
            <color indexed="81"/>
            <rFont val="Tahoma"/>
            <family val="2"/>
          </rPr>
          <t xml:space="preserve">
Կազմակերպվել են նաև քննարկումներ Կանխարգելման ազգային մեխանիզմի կարողությունների զարգացման և մշտադիտարկման այցերի արդյունքների, հոգեկան առողջության հետ կապված խնդիրների և այլ հարցերի վերաբերյալ: 10</t>
        </r>
      </text>
    </comment>
    <comment ref="J28" authorId="0" shapeId="0" xr:uid="{2257D24A-79D3-49CD-B816-558B9390A26C}">
      <text>
        <r>
          <rPr>
            <b/>
            <sz val="9"/>
            <color indexed="81"/>
            <rFont val="Tahoma"/>
            <family val="2"/>
          </rPr>
          <t>Author:</t>
        </r>
        <r>
          <rPr>
            <sz val="9"/>
            <color indexed="81"/>
            <rFont val="Tahoma"/>
            <family val="2"/>
          </rPr>
          <t xml:space="preserve">
Շեղումը պայմանավորված է արագ արձագանքման և այլ բնույթի այցեր իրականացնելու անհրաժեշտության նվազմամբ: 525</t>
        </r>
      </text>
    </comment>
    <comment ref="J29" authorId="0" shapeId="0" xr:uid="{F36B13B6-920B-42E5-9FD1-C1417678C1B1}">
      <text>
        <r>
          <rPr>
            <b/>
            <sz val="9"/>
            <color indexed="81"/>
            <rFont val="Tahoma"/>
            <family val="2"/>
          </rPr>
          <t>Author:</t>
        </r>
        <r>
          <rPr>
            <sz val="9"/>
            <color indexed="81"/>
            <rFont val="Tahoma"/>
            <family val="2"/>
          </rPr>
          <t xml:space="preserve">
Մարդու իրավունքների պաշտպանի որդեգրած հրապարակային գործելաոճի, ինչպես նաև մարդու հիմնարար իրավունքների և ազատությունների ապահովման ուղղությամբ շարունակական մշտադիտարկման աշխատանքներ իրականացնելու արդյունքում հրապարակումների թիվն աճել է:  900</t>
        </r>
      </text>
    </comment>
    <comment ref="J30" authorId="0" shapeId="0" xr:uid="{2C6DA487-C2C0-45E9-9655-E51EE175D9D4}">
      <text>
        <r>
          <rPr>
            <b/>
            <sz val="9"/>
            <color indexed="81"/>
            <rFont val="Tahoma"/>
            <family val="2"/>
          </rPr>
          <t>Author:</t>
        </r>
        <r>
          <rPr>
            <sz val="9"/>
            <color indexed="81"/>
            <rFont val="Tahoma"/>
            <family val="2"/>
          </rPr>
          <t xml:space="preserve">
Թվի աճը պայմանավորված է հաստատություններում մշտադիտարկում իրականացնելու անհրաժեշտությամբ:  15</t>
        </r>
      </text>
    </comment>
    <comment ref="I31" authorId="0" shapeId="0" xr:uid="{46566760-B70B-424C-BCC8-4BE10A77484E}">
      <text>
        <r>
          <rPr>
            <b/>
            <sz val="9"/>
            <color indexed="81"/>
            <rFont val="Tahoma"/>
            <family val="2"/>
          </rPr>
          <t xml:space="preserve">Author:
</t>
        </r>
        <r>
          <rPr>
            <sz val="9"/>
            <color indexed="81"/>
            <rFont val="Tahoma"/>
            <family val="2"/>
          </rPr>
          <t>Իրավական ակտերի նախագծերի վերաբերյալ դիտողությունների և առաջարկությունների, ինչպես նաև անհատական դիմում-բողոքների  քննարկման և իրականացված այցերի արդյունքներով օրենսդրական բնույթի առաջարկների ներկայացում, Սահմանադրական դատարան դիմումների և հատուկ կարծիքների ներկայացում, քանակ</t>
        </r>
      </text>
    </comment>
    <comment ref="J31" authorId="0" shapeId="0" xr:uid="{2D8C4FA7-85D6-4ABE-9EBC-615886AD67FA}">
      <text>
        <r>
          <rPr>
            <b/>
            <sz val="9"/>
            <color indexed="81"/>
            <rFont val="Tahoma"/>
            <family val="2"/>
          </rPr>
          <t>Author:</t>
        </r>
        <r>
          <rPr>
            <sz val="9"/>
            <color indexed="81"/>
            <rFont val="Tahoma"/>
            <family val="2"/>
          </rPr>
          <t xml:space="preserve">
Շեղումը պայմանավորված է Պաշտպանի աշխատակազմի արդյունավետ աշխատանքով:  175</t>
        </r>
      </text>
    </comment>
    <comment ref="J32" authorId="0" shapeId="0" xr:uid="{D103C576-9D51-4CE2-BECD-E1FF26D59BB0}">
      <text>
        <r>
          <rPr>
            <b/>
            <sz val="9"/>
            <color indexed="81"/>
            <rFont val="Tahoma"/>
            <family val="2"/>
          </rPr>
          <t>Author:</t>
        </r>
        <r>
          <rPr>
            <sz val="9"/>
            <color indexed="81"/>
            <rFont val="Tahoma"/>
            <family val="2"/>
          </rPr>
          <t xml:space="preserve">
Շեղումը պայմանավորված է Պաշտպանի աշխատակազմի արդյունավետ աշխատանքով, ինչպես նաև համագործակցության ընդլայնման արդյունքում աշխատանքային քննարկումների աճով:  45</t>
        </r>
      </text>
    </comment>
  </commentList>
</comments>
</file>

<file path=xl/sharedStrings.xml><?xml version="1.0" encoding="utf-8"?>
<sst xmlns="http://schemas.openxmlformats.org/spreadsheetml/2006/main" count="714" uniqueCount="352">
  <si>
    <t>ՄԱՍ 1. ՊԵՏԱԿԱՆ ՄԱՐՄՆԻ ՌԱԶՄԱՎԱՐՈՒԹՅԱՆ ԸՆԴՀԱՆՈՒՐ ՆԿԱՐԱԳՐՈՒԹՅՈՒՆԸ</t>
  </si>
  <si>
    <t>ՄԱՍ 2. ՊԵՏԱԿԱՆ ՄԱՐՄՆԻ ԿՈՂՄԻՑ ԻՐԱԿԱՆԱՑՎՈՂ ԲՅՈՒՋԵՏԱՅԻՆ ԾՐԱԳՐԵՐԸ ԵՎ ՄԻՋՈՑԱՌՈՒՄՆԵՐԸ</t>
  </si>
  <si>
    <t>Ծրագիր</t>
  </si>
  <si>
    <t>ՄԱՍ 3 ՊԵՏԱԿԱՆ ՄԱՐՄՆԻ ԾՐԱԳՐԵՐԻ ԳԾՈՎ ՎԵՐՋՆԱԿԱՆ ԱՐԴՅՈՒՆՔԻ ՑՈՒՑԱՆԻՇՆԵՐԸ</t>
  </si>
  <si>
    <t>Ծրագրի վերջնական արդյունքները</t>
  </si>
  <si>
    <t xml:space="preserve">Ելակետը </t>
  </si>
  <si>
    <t>Թիրախը</t>
  </si>
  <si>
    <t>2026թ</t>
  </si>
  <si>
    <t>Ծրագրային դասիչը</t>
  </si>
  <si>
    <t>Բաժին</t>
  </si>
  <si>
    <t xml:space="preserve">Խումբ </t>
  </si>
  <si>
    <t>Դաս</t>
  </si>
  <si>
    <t>Ընդամենը</t>
  </si>
  <si>
    <t>&lt;Հոդվածի  անվանումը և կոդը&gt;</t>
  </si>
  <si>
    <t>…</t>
  </si>
  <si>
    <t>X</t>
  </si>
  <si>
    <t>(հազար դրամներով)</t>
  </si>
  <si>
    <t>Եկամուտների ստացման աղբյուրների անվանումները</t>
  </si>
  <si>
    <t>Կանխատեսում</t>
  </si>
  <si>
    <t>2026թ.</t>
  </si>
  <si>
    <t>ԸՆԴԱՄԵՆԸ</t>
  </si>
  <si>
    <t>1. Վճարովի ծառայությունների մատուցումից և աշխատանքների կատարումից</t>
  </si>
  <si>
    <t>&lt;Մարզի անվանումը&gt;</t>
  </si>
  <si>
    <t>Արտաքին միջոցներ</t>
  </si>
  <si>
    <t>ՀՀ կառ. համաֆինանսավորում</t>
  </si>
  <si>
    <t>Մնացորդ</t>
  </si>
  <si>
    <t>Վարկային ծրագրեր</t>
  </si>
  <si>
    <t>Դրամաշնորհային ծրագրեր</t>
  </si>
  <si>
    <t>Միջոցառում</t>
  </si>
  <si>
    <t>3.2 Ծախսային խնայողությունների գծով առաջարկները (-) նշանով</t>
  </si>
  <si>
    <t>3.3 Նոր նախաձեռնությունների գծով ընդհանուր ծախսերը</t>
  </si>
  <si>
    <t>Ծրագրի սկիզբն ըստ համապատասխան համաձայնագրի</t>
  </si>
  <si>
    <t>Ծրագրի ավարտն ըստ համապատասխան համաձայնագրի (ներառյալ փոփոխությունները)</t>
  </si>
  <si>
    <t>Առաջին եռամսյակ</t>
  </si>
  <si>
    <t>Երկրորդ եռամսյակ</t>
  </si>
  <si>
    <t>Երրորդ եռամսյակ</t>
  </si>
  <si>
    <t>Չորրորդ եռամսյակ</t>
  </si>
  <si>
    <t>Տարի</t>
  </si>
  <si>
    <t xml:space="preserve">Աղյուսակ 1. Քաղաքականությանն առնչվող բյուջետային ծրագրերն ու միջոցառումները </t>
  </si>
  <si>
    <t>Միջոցառման անվանումը</t>
  </si>
  <si>
    <t>ԼՐԱՑՄԱՆ ՊԱՀԱՆՋՆԵՐ</t>
  </si>
  <si>
    <t>Ռիսկի նկարագրությունը</t>
  </si>
  <si>
    <t>Հնարավոր ազդեցությունը նպատակների և արդյունքային ցուցանիշների վրա</t>
  </si>
  <si>
    <t>Ռիսկի կանխման/ հաղթահարման հնարավոր ուղիները</t>
  </si>
  <si>
    <t>Ընդամենը՝ որից</t>
  </si>
  <si>
    <t>Ցուցանիշներ</t>
  </si>
  <si>
    <t>Արտաքին աղբյուրներից ստացվող ֆինանսավորման տեսակը՝ ըստ ծրագրերի</t>
  </si>
  <si>
    <t>x</t>
  </si>
  <si>
    <t xml:space="preserve">Հավելված N 3. Բյուջետային ծրագրերի և ակնկալվող արդյունքների ներկայացման ձևաչափ </t>
  </si>
  <si>
    <t>Հավելված N 4. Բյուջետային ծրագրերի գծով ամփոփ ծախսերն ըստ բյուջետային ծախսերի գործառական դասակարգման տարրերի և ըստ տնտեսագիտական դասակարգման հոդվածների</t>
  </si>
  <si>
    <t xml:space="preserve">Կանխատեսում (հազար դրամներով)   </t>
  </si>
  <si>
    <t>Հավելված N 6. Պետական մարմնի և դրա ենթակա կազմակերպությունների ստացվելիք եկամուտների աղբյուրները (բացառությամբ պետական բյուջեից ստացվող եկամուտների)</t>
  </si>
  <si>
    <t>Հավելված N 5. Բյուջետային ծրագրերի/միջոցառումների գծով ծախսերը՝ վարչատարածքային բաժանմամբ (ըստ մարզերի)</t>
  </si>
  <si>
    <t>Ընդամենը ըստ մարզերի</t>
  </si>
  <si>
    <t xml:space="preserve">Ընդամենը </t>
  </si>
  <si>
    <t>Ծրագրի /Միջոցառման անվանումը</t>
  </si>
  <si>
    <t>Հավելված N 8. Ամփոփ ֆինանսական պահանջներ ՄԺԾԾ ժամանակահատվածի համար</t>
  </si>
  <si>
    <t>Հավելված 10․ Հայտի հետ կապված հիմնական ռիսկերը</t>
  </si>
  <si>
    <t>Հավելված N 3. Բյուջետային ծրագրերի և ակնկալվող արդյունքների ներկայացման ձևաչափ</t>
  </si>
  <si>
    <t>1.  Լրացվում է հայտը ներկայացնող պետական մարմնի անվանումը</t>
  </si>
  <si>
    <t>ՄԱՍ 3. ՊԵՏԱԿԱՆ ՄԱՐՄՆԻ ԾՐԱԳՐԵՐԻ ԳԾՈՎ ՎԵՐՋՆԱԿԱՆ ԱՐԴՅՈՒՆՔԻ ՑՈՒՑԱՆԻՇՆԵՐԸ</t>
  </si>
  <si>
    <t xml:space="preserve">ՄԱՍ 4. ՊԵՏԱԿԱՆ ՄԱՐՄՆԻ ԳԾՈՎ ԱՐԴՅՈՒՆՔԱՅԻՆ (ԿԱՏԱՐՈՂԱԿԱՆ) ՑՈՒՑԱՆԻՇՆԵՐԸ </t>
  </si>
  <si>
    <t>Ծրագրի միջոցառումները</t>
  </si>
  <si>
    <t>31․ Ծախսերը ներկայացնել նաև դրամով՝ կիրառելով փետրվարի 1-ի արտարժույթի ԿԲ փոխարժեքը</t>
  </si>
  <si>
    <t>Հավելված N 9. Միջոլորտային (խաչվող) առանձին քաղաքականություններին առնչվող ծրագրերի և միջոցառումների ներկայացման ամփոփ ձևաչափ</t>
  </si>
  <si>
    <r>
      <t>Պետական մարմնի անվանումը</t>
    </r>
    <r>
      <rPr>
        <vertAlign val="superscript"/>
        <sz val="8"/>
        <color rgb="FF000000"/>
        <rFont val="GHEA Grapalat"/>
        <family val="3"/>
      </rPr>
      <t>1</t>
    </r>
    <r>
      <rPr>
        <sz val="8"/>
        <color rgb="FF000000"/>
        <rFont val="GHEA Grapalat"/>
        <family val="3"/>
      </rPr>
      <t>՝</t>
    </r>
  </si>
  <si>
    <r>
      <t>1. Հիմնական ռազմավարական նպատակները և գերակա վերջնական արդյունքները</t>
    </r>
    <r>
      <rPr>
        <vertAlign val="superscript"/>
        <sz val="10"/>
        <color theme="1"/>
        <rFont val="GHEA Grapalat"/>
        <family val="3"/>
      </rPr>
      <t>2</t>
    </r>
    <r>
      <rPr>
        <sz val="10"/>
        <color theme="1"/>
        <rFont val="GHEA Grapalat"/>
        <family val="3"/>
      </rPr>
      <t xml:space="preserve"> </t>
    </r>
  </si>
  <si>
    <t>2․ Համառոտ ներկայացնել այն հիմնական ռազմավարական նպատակները և գերակա վերջնական արդյունքները, որոնց վրա պետական մարմինը ձգտում է ներազդել իր պատասխանատվության ներքո իրականացվող բյուջետային ծրագրերի և միջոցառումների միջոցով</t>
  </si>
  <si>
    <t>3․ Համառոտ ներկայացնել պետական մարմնի պատասխանատվության ներքո իրականացվող բյուջետային ծրագրերում կատարվող հիմնական փոփոխությունները՝ ներառյալ փոփոխություններ մատուցվող ծառայություններում, տրամադրվող տրանսֆերտներում և շահառուների շրջանակներում: Ներկայացնել միայն այն փոփոխությունները, որոնք հատկապես կարևորվում են հիմնական գերակա վերջնական արդյունքների ձեռք բերման տեսանկյունից</t>
  </si>
  <si>
    <t>4.Համառոտ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 որոնք ուղղված են գերակա վերջնական արդյուքների ապահովմանը</t>
  </si>
  <si>
    <t>7․ Լրացվում է համապատասխան ծրագրի գծով ընդհանուր հատկացումների չափը՝ բազային (փաստացի),  պլանավորվող և կանխատեսվող տարիների համար։ Այն հավասար է տվյալ ծրագրի բոլոր միջոցառումների գծով հատկացումների հանրագումարին</t>
  </si>
  <si>
    <t>11․  Լրացվում է ծրագրի նպատակը</t>
  </si>
  <si>
    <t>12․ Լրացվում է ծրագրի դասիչը՝ Ծրագրային դասակարգչով սահմանված դասիչներին համապատասխան</t>
  </si>
  <si>
    <t>13․  Լրացվում է ծրագրի անվանումը</t>
  </si>
  <si>
    <t xml:space="preserve">14. Լրացվում է ծրագրի վերջնական արդյունքի չափորոշիչը։ </t>
  </si>
  <si>
    <t>15.Լրացվում է վերջնական արդյունքի չափորոշիչի ելակետային փաստացի ցուցանիշը, որի նկատմամբ դիտարկվում է վերջնական արդյունքի ցուցանիշների դինամիկան (որպես ելակետային ցուցանիշ դիտել 2022թվականի փաստացի ցուցանիշը իսկ անհնարինության դեպքում վերջին փաստացի ցուցանիշը)</t>
  </si>
  <si>
    <t>16. Լրացվում է վերջնական արդյունքի չափորոշիչի ելակետային ցուցանիշի ժամկետը (որպես ելակետային ժամկետ դիտել 2021 թվականը իսկ անհնարինության դեպքում վերջին փաստացի ցուցանիշի ժամկետը)</t>
  </si>
  <si>
    <t>17. Լրացվում է վերջնական արդյունքի չափորոշիչի թիրախային/կանխատեսվող ցուցանիշը, որի նկատմամբ դիտարկվում է վերջնական արդյունքի ցուցանիշների դինամիկան։ Անհրաժեշտ է, հաշվի առնել, որպեսզի ծրագրերի վերջնարդյունքները բխեն ոլորտային քաղաքականության կամ ՀՀ կառավարության ծրագրով սահմանված քաղաքականության թիրախներից:</t>
  </si>
  <si>
    <t>18. Լրացվում է վերջնական արդյունքի չափորոշիչի թիրախային /կանխատեսվող ժամկետը։</t>
  </si>
  <si>
    <t>19. Ներկայացնել համապատասխան ծրագրերի գծով սահմանվող վերջնական արդյունքների չափորոշիչների կապը ՀՀ կառավարության ծրագրով և/կամ գործող այլ ռազմավարական փաստաթղթերով սահմանված քաղաքականության կոնկրետ նպատակների և թիրախների հետ, կատարելով հղումներ համապատասխան փաստաթղթերին, ներկայացնելով համապատասխան դրույթներ և փաստաթղթերով սահմանված թիրախային ցուցանիշներ: Ներկայացնել նաև թե ինչպես են ծրագրերի վերջնական արդյունքները նպաստելու համապատասխան քաղաքականության թիրախների իրագործմանը:</t>
  </si>
  <si>
    <t>20. Ներկայացնել համապատասխան ծրագրերի գծով սահմանվող վերջնական արդյունքների չափորոշիչների կապը ՄԱԿ-ի «Կայուն զարգացման 2030 օրակարգում» ներառված կայուն զարգացման 17 նպատակներն և դրանց գծով սահմանված գլոբալ ցուցանիշների հետ: Այն դեպքերում, երբ միևնույն ծրագիրը կապված է մեկից ավելի զարգացման նպատակների և ցուցանիշների հետ, անհրաժեշտ է նշել համապատասխան նպատակներն ու ցուցանիշները՝ նկարագրելով, թե ինչպես են ծրագրերի վերջնական արդյունքները նպաստելու դրանց իրագործմանը: ՄԱԿ-ի կայուն զարգացման նպպատակների և գլոբալ ցուցանիշների վերաբերյալ մանրամասն տեղեկատվությունը կարելի է ծանոթանալ ՄԱԿ-ի պաշտոնական ինտերնետային կայքից` հետևյալ հղումով (http://un.am/hy/p/sustainabledevelopmentgoals):</t>
  </si>
  <si>
    <t xml:space="preserve">21․ Ձևաչափում տեղեկատվությունը ներկայացվում է պետական մարմնին տրամադրվող հատկացումների շրջանակներում իրականացվող յուրաքանչյուր միջոցառման գծով՝ խմբավորված ըստ առանձին ծրագրերի </t>
  </si>
  <si>
    <t>22․ Հաջորդաբար ներկայացվող աղյուսակների տեսքով ներկայացվում են համապատասխան ծրագրի գծով միջոցառումներից յուրաքանչյուրի գծով արդյունքային (կատարողական) ցուցանիշները։ Անհրաժեշտ է հաշվի առնել, որ ծրագրերի միջոցառումները ունենան հստակ/ չափելի/համադրելի ուղղակի արդյունքի ոչ ֆինանսական ցուցանիշներ։</t>
  </si>
  <si>
    <t>24․ Լրացվում է տվյալ միջոցառման տեսակը՝ Ծառայությունների մատուցում, Տրանսֆերտների տրամադրում, Ֆինանսավորման ծախսերի իրականացում և այլն: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«Ծրագրային բյուջետավորման ձևաչափով բյուջետային ծրագրերի և միջոցառումների սահմանման» մեթոդական ձեռնարկով:</t>
  </si>
  <si>
    <t xml:space="preserve">25․ Ծառայությունների դեպքում լրացվում է ծառայությունը մատուցող կազմակերպության(ների) անվանում(ներ)ը (օրինակ՝ դպրոցներ, հիվանդանոցներ, թատրոններ, թանգարաններ և այլն): Հանրային սեփականության կառավարման միջոցառումների դեպքում՝ լրացվում է ակտիվն օգտագործող կազմակերպության(ների) անվանում(ներ)ը, Տրանսֆերտների դեպքում՝ շահառուների ընտրության չափանիշները: </t>
  </si>
  <si>
    <t xml:space="preserve">26․  Լրացվում է ոչ ֆինանսական չափորոշիչի տեսակը (քանակի, որակի, ծածկույթի, ժամկետի և այլ չափորոշիչ): Միջոցառման գծով այլ ֆինանսական չափորոշիչ (օրինակ՝ մատուցվող ծառայության  միավորի գինը և այլն) սահմանված լինելու դեպքում այս դաշտում լրացվում է &lt;Ոչ ֆինանսական չափորոշիչ&gt; բառերը: Յուրաքանչյուր չափորոշիչի վերաբերյալ տեղեկատվությունն անհրաժեշտ է ներկայացնել առանձին տողով: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 Այն ծրագրերի և միջոցառումների դեպքում, որոնք առնչվում են միջոլորտային (խաչվող) քաղաքականությունների նպատակների և գերակայությունների (գենդերային քաղաքականություն, կորոնավիրուսի համավարակի հետևանքների հաղթահարում, 2020թ Արցախյան պատերազմի հետևանքների հաղթահարում/տնտեսության հետպատերազմյան վերականգնում) հետ, ոչ-ֆինանսական արդյունքների  ցուցանիշների կազմում անհրաժեշտ է ներառել նաև այդ քաղաքականություններին առնչվող, այդ թվում՝ գենդերային զգայուն ոչ-ֆինանսական ցուցանիշներ: </t>
  </si>
  <si>
    <t xml:space="preserve">28․ Բացել բյուջետային ծախսերը ըստ բյուջետային ծախսերի տնտեսագիտական դասակարգման առանձին կատեգորիաների մակարդակով </t>
  </si>
  <si>
    <t>29․ Բացել բյուջետային ծախսերը առանձին մարզերի մակարդակով</t>
  </si>
  <si>
    <t>30․ Եթե նվիրատվությունները ստացվում են նաև արտաքին աղբյուրներից, ապա դրանք համառոտ նկարագրել ըստ յուրաքանչյուր նվիրատուի</t>
  </si>
  <si>
    <t>33․ Ծախսերը ներկայացնել նաև դրամով՝ կիրառելով փետրվարի 1-ի արտարժույթի ԿԲ փոխարժեքը</t>
  </si>
  <si>
    <t xml:space="preserve">34. Յուրքանչյուր առանձին միջոլորտային (խաչվող) քաղաքականության համար լրացվում է առանձին ձևաչափ: </t>
  </si>
  <si>
    <t>35. Նշվում է միջոլորտային (խաչվող) քաղաքականության անվանումը: Խոսքը վերաբերվում է այնպիսի քաղաքականությունների մասին, որոնց արդյունքներն ու դրանց շրջանակներում իրականացվող միջոցառումներն առնչվում են մեկից ավելի ոլորտների,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(օրինակ՝ գենդերային քաղաքականություն, կորոնավիրուսի համավարակի հետևանքների հաղթահարում և այլն):</t>
  </si>
  <si>
    <t>36. Նշվում է տվյալ խաչվող քաղաքականության նպատակ(ներ)ը:  Հնարավորության դեպքում անհրաժեշտ է կատարել հղումներ ՀՀ կառավարության համապատասխան նպատակներն ու գերակայությունները սահմանող փաստաթղթերին:</t>
  </si>
  <si>
    <t>37. Նշվում է տվյալ քաղաքականության շրջանակներում միջինժամկետ հատվածում ակնկալվող հիմնական արդյունքները: Արդյունքները նկարագրելիս հնարավորության սահմաններում անհրաժեշտ է ներկայացնել այն հիմնական վերջնական արդյունքները, որոնց նպաստելու են ներկայացված  միջոցառումների իրականացումը:</t>
  </si>
  <si>
    <t xml:space="preserve">39. Լրացվում է համապատասխան խաչվող քաղաքականությանն առնչվող միջոցառումների (գոյություն ունեցող պարտավորություններ և նոր նախաձեռնություններ հանդիսացող) գծով համապատասխան տարիների համար հաշվարկված ծախսերը: </t>
  </si>
  <si>
    <t>40. Ներկայացվում է տեղեկատվություն համապատասխան խաչվող քաղաքականությանը տվյալ միջոցառման առնչության վերաբերյալ: Առնչությունը ներկայացնելիս, անհրաժեշտ է հստակեցնել, թե ինչպես է տվյալ միջոցառումը նպաստելու խաչվող քաղաքականության նպատակների իրականացմանը, այդ թվում՝ այն հիմնավորելով համապատասխան արդյունքային ցուցանիշներով: Այն դեպքում, երբ միջոցառման շրջանակներում իրականացվող ծախսերի միայն մի մասն է առնչվում խաչվող քաղաքականությանը, անհրաժեշտ է այդ մասին կատարել նշում՝ հնարավորության դեպքում նկարագրելով միջոցառման առնչվող բաղադրիչ(ներ)ը:</t>
  </si>
  <si>
    <r>
      <t>2. Բյուջետային ծրագրերում կատարվող հիմնական փոփոխությունները</t>
    </r>
    <r>
      <rPr>
        <vertAlign val="superscript"/>
        <sz val="10"/>
        <color theme="1"/>
        <rFont val="GHEA Grapalat"/>
        <family val="3"/>
      </rPr>
      <t>3</t>
    </r>
  </si>
  <si>
    <r>
      <t>3.Կապիտալ բնույթի հիմնական միջոցառումները</t>
    </r>
    <r>
      <rPr>
        <vertAlign val="superscript"/>
        <sz val="10"/>
        <color theme="1"/>
        <rFont val="GHEA Grapalat"/>
        <family val="3"/>
      </rPr>
      <t>4</t>
    </r>
    <r>
      <rPr>
        <sz val="10"/>
        <color theme="1"/>
        <rFont val="GHEA Grapalat"/>
        <family val="3"/>
      </rPr>
      <t xml:space="preserve"> </t>
    </r>
  </si>
  <si>
    <r>
      <t>Նպատակը</t>
    </r>
    <r>
      <rPr>
        <vertAlign val="superscript"/>
        <sz val="8"/>
        <color rgb="FF000000"/>
        <rFont val="GHEA Grapalat"/>
        <family val="3"/>
      </rPr>
      <t xml:space="preserve">11 </t>
    </r>
  </si>
  <si>
    <r>
      <t>Ծրագրի դասիչը</t>
    </r>
    <r>
      <rPr>
        <vertAlign val="superscript"/>
        <sz val="8"/>
        <color rgb="FF000000"/>
        <rFont val="GHEA Grapalat"/>
        <family val="3"/>
      </rPr>
      <t>12</t>
    </r>
  </si>
  <si>
    <r>
      <t>Ծրագրի անվանումը</t>
    </r>
    <r>
      <rPr>
        <vertAlign val="superscript"/>
        <sz val="8"/>
        <color rgb="FF000000"/>
        <rFont val="GHEA Grapalat"/>
        <family val="3"/>
      </rPr>
      <t>13</t>
    </r>
  </si>
  <si>
    <r>
      <t>Չափորոշիչը</t>
    </r>
    <r>
      <rPr>
        <vertAlign val="superscript"/>
        <sz val="8"/>
        <color theme="1"/>
        <rFont val="GHEA Grapalat"/>
        <family val="3"/>
      </rPr>
      <t>14</t>
    </r>
  </si>
  <si>
    <r>
      <t>Ցուցանիշը</t>
    </r>
    <r>
      <rPr>
        <vertAlign val="superscript"/>
        <sz val="8"/>
        <color theme="1"/>
        <rFont val="GHEA Grapalat"/>
        <family val="3"/>
      </rPr>
      <t>15</t>
    </r>
  </si>
  <si>
    <r>
      <t>Ժամկետը</t>
    </r>
    <r>
      <rPr>
        <vertAlign val="superscript"/>
        <sz val="8"/>
        <color theme="1"/>
        <rFont val="GHEA Grapalat"/>
        <family val="3"/>
      </rPr>
      <t>16</t>
    </r>
  </si>
  <si>
    <r>
      <t>Ցուցանիշը</t>
    </r>
    <r>
      <rPr>
        <vertAlign val="superscript"/>
        <sz val="8"/>
        <color theme="1"/>
        <rFont val="GHEA Grapalat"/>
        <family val="3"/>
      </rPr>
      <t>17</t>
    </r>
  </si>
  <si>
    <r>
      <t>Ժամկետը</t>
    </r>
    <r>
      <rPr>
        <vertAlign val="superscript"/>
        <sz val="8"/>
        <color theme="1"/>
        <rFont val="GHEA Grapalat"/>
        <family val="3"/>
      </rPr>
      <t>18</t>
    </r>
  </si>
  <si>
    <r>
      <t>Կապը ՄԱԿ-ի կայուն զարգացման նպատակների և ցուցանիշների հետ</t>
    </r>
    <r>
      <rPr>
        <vertAlign val="superscript"/>
        <sz val="8"/>
        <color rgb="FF000000"/>
        <rFont val="GHEA Grapalat"/>
        <family val="3"/>
      </rPr>
      <t>20</t>
    </r>
  </si>
  <si>
    <r>
      <t>Գործառական դասակարգման</t>
    </r>
    <r>
      <rPr>
        <vertAlign val="superscript"/>
        <sz val="11"/>
        <color theme="1"/>
        <rFont val="Calibri"/>
        <family val="2"/>
        <scheme val="minor"/>
      </rPr>
      <t xml:space="preserve"> 27</t>
    </r>
  </si>
  <si>
    <r>
      <t>&lt;Մարզի անվանումը&gt;</t>
    </r>
    <r>
      <rPr>
        <vertAlign val="superscript"/>
        <sz val="8"/>
        <color theme="1"/>
        <rFont val="GHEA Grapalat"/>
        <family val="3"/>
      </rPr>
      <t>29</t>
    </r>
  </si>
  <si>
    <r>
      <t>2.  Ստացվող նվիրատվություններից</t>
    </r>
    <r>
      <rPr>
        <vertAlign val="superscript"/>
        <sz val="8"/>
        <color theme="1"/>
        <rFont val="GHEA Grapalat"/>
        <family val="3"/>
      </rPr>
      <t>30</t>
    </r>
  </si>
  <si>
    <r>
      <t>Հավելված N 9. Միջոլորտային (խաչվող) առանձին քաղաքականություններին առնչվող ծրագրերի և միջոցառումների ներկայացման ամփոփ ձևաչափ</t>
    </r>
    <r>
      <rPr>
        <b/>
        <i/>
        <vertAlign val="superscript"/>
        <sz val="12"/>
        <color theme="1"/>
        <rFont val="GHEA Grapalat"/>
        <family val="3"/>
      </rPr>
      <t>34</t>
    </r>
    <r>
      <rPr>
        <b/>
        <i/>
        <sz val="12"/>
        <color theme="1"/>
        <rFont val="GHEA Grapalat"/>
        <family val="3"/>
      </rPr>
      <t xml:space="preserve"> </t>
    </r>
  </si>
  <si>
    <r>
      <t xml:space="preserve">Քաղաքականությունը՝ </t>
    </r>
    <r>
      <rPr>
        <vertAlign val="superscript"/>
        <sz val="9"/>
        <color theme="1"/>
        <rFont val="GHEA Grapalat"/>
        <family val="3"/>
      </rPr>
      <t>35</t>
    </r>
  </si>
  <si>
    <r>
      <t xml:space="preserve">Նպատակը՝ </t>
    </r>
    <r>
      <rPr>
        <vertAlign val="superscript"/>
        <sz val="9"/>
        <color theme="1"/>
        <rFont val="GHEA Grapalat"/>
        <family val="3"/>
      </rPr>
      <t>36</t>
    </r>
  </si>
  <si>
    <r>
      <t xml:space="preserve">Ակնկալվող արդյունքները՝ </t>
    </r>
    <r>
      <rPr>
        <vertAlign val="superscript"/>
        <sz val="9"/>
        <color theme="1"/>
        <rFont val="GHEA Grapalat"/>
        <family val="3"/>
      </rPr>
      <t>37</t>
    </r>
  </si>
  <si>
    <r>
      <t xml:space="preserve">Առկա իրավիճակի նկարագրությունը՝ </t>
    </r>
    <r>
      <rPr>
        <vertAlign val="superscript"/>
        <sz val="9"/>
        <color theme="1"/>
        <rFont val="GHEA Grapalat"/>
        <family val="3"/>
      </rPr>
      <t>38</t>
    </r>
  </si>
  <si>
    <r>
      <t>Միջոցառման գծով ծախսերը</t>
    </r>
    <r>
      <rPr>
        <vertAlign val="superscript"/>
        <sz val="8"/>
        <color theme="1"/>
        <rFont val="GHEA Grapalat"/>
        <family val="3"/>
      </rPr>
      <t>39</t>
    </r>
    <r>
      <rPr>
        <sz val="8"/>
        <color theme="1"/>
        <rFont val="GHEA Grapalat"/>
        <family val="3"/>
      </rPr>
      <t xml:space="preserve"> (հազ. դրամ)</t>
    </r>
  </si>
  <si>
    <r>
      <t>Առնչությունը խաչվող քաղաքականությանը</t>
    </r>
    <r>
      <rPr>
        <vertAlign val="superscript"/>
        <sz val="8"/>
        <color theme="1"/>
        <rFont val="GHEA Grapalat"/>
        <family val="3"/>
      </rPr>
      <t>40</t>
    </r>
  </si>
  <si>
    <r>
      <t>Երևույթի հանդես գալու հավանականությունը</t>
    </r>
    <r>
      <rPr>
        <vertAlign val="superscript"/>
        <sz val="8"/>
        <color theme="1"/>
        <rFont val="GHEA Grapalat"/>
        <family val="3"/>
      </rPr>
      <t>41</t>
    </r>
  </si>
  <si>
    <t>4. Տարբերությունը ՀՀ 2024թ. պետական բյուջեի համապատասխան ցուցանիշից (տող 3 - տող 2)</t>
  </si>
  <si>
    <t>5. Տարբերությունը 2025-2027թվականների համար սահմանված ֆինանսավորման նախնական ընդհանուր կողմնորոշիչ չափաքանակներից (տող 3-տող 1)</t>
  </si>
  <si>
    <t>2027թ.</t>
  </si>
  <si>
    <t>2027թ</t>
  </si>
  <si>
    <t>Հայտի և 2025-2027թթ ՄԺԾԾ-ով 2024թ. համար նախատեսված չափաքանակի տարբերության պարզաբանումը</t>
  </si>
  <si>
    <t>ԱՄՆ դոլար/Եվրո</t>
  </si>
  <si>
    <t xml:space="preserve">32․ Յուրաքանչյուր միջոցառման գծով բյուջետային ծախսերը բացել բյուջետային ծախսերի տնտեսագիտական դասակարգման առանձին կատեգորիաների, հոդվածների  մակարդակով </t>
  </si>
  <si>
    <t xml:space="preserve">Չորրորդ եռամսյակ </t>
  </si>
  <si>
    <t xml:space="preserve">Տնտեսագիտական դասակարգում </t>
  </si>
  <si>
    <t>Ծրագրով նախատեսված ամբողջ գումարը, ԱՄՆ դոլար/Եվրո</t>
  </si>
  <si>
    <t>հազար դրամ</t>
  </si>
  <si>
    <t>Ամբողջ գումարը</t>
  </si>
  <si>
    <t>Կատարողական</t>
  </si>
  <si>
    <t>բյուջետային վարկի տրամադրման ժամկետ՝ սկիզբ-ավարտ</t>
  </si>
  <si>
    <t>Ձևաչափ 3. Ներքին աղբյուրների հաշվին տրամադրվող բյուջետային վարկերի հաշվին իրականացվելիք ծրագրերը</t>
  </si>
  <si>
    <t>այդ թվում՝</t>
  </si>
  <si>
    <t xml:space="preserve"> այդ թվում` բյուջետային ծախսերի տնտեսագիտական դասակարգման հոդվածներ
</t>
  </si>
  <si>
    <t xml:space="preserve"> Բյուջետային ծախսերի գործառական դասակարգման բաժինների, խմբերի և դասերի, բյուջետային ծրագրերի միջոցառումների,  բյուջետային հատկացումների գլխավոր կարգադրիչների անվանումները</t>
  </si>
  <si>
    <t xml:space="preserve"> այդ թվում` ըստ կատարողների</t>
  </si>
  <si>
    <t>Հավելված N 7. Արտաքին և ներքին աղբյուրներից ստացվող նպատակային վարկերի (ենթավարկերի) և նպատակային դրամաշնորհների գծով իրականացվող ծրագրերը</t>
  </si>
  <si>
    <t xml:space="preserve">Ձևաչափ 1. Արտաքին աղբյուրներից ստացվող նպատակային վարկային և դրամաշնորհային ծախսային ծրագրեր </t>
  </si>
  <si>
    <r>
      <t xml:space="preserve">Ձևաչափ 1. Արտաքին աղբյուրներից ստացվող նպատակային վարկային և դրամաշնորհային ծախսային ծրագրեր </t>
    </r>
    <r>
      <rPr>
        <b/>
        <vertAlign val="superscript"/>
        <sz val="10"/>
        <rFont val="GHEA Grapalat"/>
        <family val="3"/>
      </rPr>
      <t>31</t>
    </r>
  </si>
  <si>
    <r>
      <t xml:space="preserve">Տնտեսագիտական դասակարգման </t>
    </r>
    <r>
      <rPr>
        <vertAlign val="superscript"/>
        <sz val="8"/>
        <rFont val="GHEA Grapalat"/>
        <family val="3"/>
      </rPr>
      <t>32</t>
    </r>
  </si>
  <si>
    <t xml:space="preserve">Ձևաչափ 2. Արտաքին աղբյուրներից ստացվող միջոցների հաշվին իրականացվող ենթավարկային ծրագրերը </t>
  </si>
  <si>
    <r>
      <t xml:space="preserve">Ձևաչափ 2. Արտաքին աղբյուրներից ստացվող միջոցների հաշվին իրականացվող ենթավարկային ծրագրերը </t>
    </r>
    <r>
      <rPr>
        <b/>
        <vertAlign val="superscript"/>
        <sz val="10"/>
        <rFont val="GHEA Grapalat"/>
        <family val="3"/>
      </rPr>
      <t>33</t>
    </r>
  </si>
  <si>
    <t xml:space="preserve">Հավելված N 3. Բյուջետային ծրագրերի և ակնկալվող արդյունքների ներկայացման ձևաչափ* </t>
  </si>
  <si>
    <t>2028թ.</t>
  </si>
  <si>
    <t>Փոփոխությունը 2025-27թթ. ՄԺԾԾ փաստաթղթի համեմատ (լրացնել այո կամ ոչ)</t>
  </si>
  <si>
    <t xml:space="preserve">2027թ. բյուջե 
</t>
  </si>
  <si>
    <t xml:space="preserve">2028թ. բյուջե  
</t>
  </si>
  <si>
    <t>Բազային տարի ըստ 2024 թվականի տարեկան  հաշվետվության</t>
  </si>
  <si>
    <t>2025 թվականի սպասողական</t>
  </si>
  <si>
    <t>Կատարողականն առ. 01.01.2024թ. դրությամբ</t>
  </si>
  <si>
    <t>2024թ. բյուջե (փաստ)</t>
  </si>
  <si>
    <t xml:space="preserve">2025թ. բյուջե (սպասողական) </t>
  </si>
  <si>
    <t>2028թ</t>
  </si>
  <si>
    <t>Ծրագրի գծով 2026-2028թթ ՄԺԾԾ-ով 2026թ. համար նախատեսված չափաքանակները (գոյություն ունեցող պարտավորություններ)</t>
  </si>
  <si>
    <t>2026թ. բյուջետային հայտ</t>
  </si>
  <si>
    <t>Հայտի և 2026-2028թթ ՄԺԾԾ-ով 2025թ. համար նախատեսված չափաքանակի տարբերության պարզաբանումը</t>
  </si>
  <si>
    <t>2026թ. Բյուջետային հայտ</t>
  </si>
  <si>
    <t>2. &lt;&lt;ՀՀ 2025թ. պետական բյուջեի մասին&gt;&gt; ՀՀ օրենքով պետական մարմնի գծով սահմանված ընդհանուր հատկացումները</t>
  </si>
  <si>
    <t>3. Ընդամենը հայտով ներկայացված ընդհանուր ծախսերը` 2026-2028 թթ. ՄԺԾԾ համար (տող 3.1 + տող 3.2 + տող 3.3.)</t>
  </si>
  <si>
    <t>3.1 Գոյություն ունեցող ծախսային պարտավորությունների գնահատում 2026-2028թթ. ՄԺԾԾ համար (առանց ծախսային խնայողությունների վերաբերյալ առաջարկների ներառման)</t>
  </si>
  <si>
    <r>
      <t>Կապը ՀՀ կառավարության ծրագրով  և ՀՀ գործող այլ ռազմավարական փաստաթղթերով սահմանված ՀՀ կառավարության քաղաքականության նպատակների և թիրախների հետ</t>
    </r>
    <r>
      <rPr>
        <vertAlign val="superscript"/>
        <sz val="8"/>
        <rFont val="GHEA Grapalat"/>
        <family val="3"/>
      </rPr>
      <t>19</t>
    </r>
  </si>
  <si>
    <t>Հավելված N 5. Բյուջետային ծրագրերի/միջոցառումների գծով ծախսերը՝ վարչատարածքային բաժանմամբ (ըստ մարզերի)*</t>
  </si>
  <si>
    <t>1. Պետական մարմնի գծով 2026-2028 թվականների համար սահմանված ֆինանսավորման նախնական ընդհանուր կողմնորոշիչ չափաքանակները*</t>
  </si>
  <si>
    <t xml:space="preserve">*1-ին և 5-րդ տողերը լրացվում են, եթե հայտատու մարմնին տրամադրվել է  նախնական ընդհանուր կողմնորոշիչ չափաքանակ: </t>
  </si>
  <si>
    <t>Հայտով ներկայացված՝ 2026-2028թթ ընդհանուր ծախսերի համեմատությունը ՀՀ 2025թ. պետական բյուջեի և 2026-2028թթ. համար սահմանված նախնական կողմնորոշիչ չափաքանակների հետ</t>
  </si>
  <si>
    <t>Սույն հավելվածը լրացվում է նոր նախաձեռնությունների ներկայացման փուլում:</t>
  </si>
  <si>
    <t>Սույն հավելվածը լրացվում է 2026թ. բյուջետային հայտի  ներկայացման փուլում:</t>
  </si>
  <si>
    <t xml:space="preserve">27․ Բացել բյուջետային ծախսերը ըստ բյուջետային ծախսերի գործառական դասակարգման առանձին կատեգորիաների մակարդակով </t>
  </si>
  <si>
    <t>38. Ներկայացվում է համապատասխան խաչվող քաղաքականության իրականացման հետ կապված իրավիճակի նկարագրությունը: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 այնպես էլ ֆինանսական ցուցանիշների մակարդակով:</t>
  </si>
  <si>
    <t>41․ Ներկայացնել 1-5 թվանշանով, որտեղ 1 թվանշանը ենթադրում է առավել բարձր հավանականություն:</t>
  </si>
  <si>
    <t>2026թ. բյուջե (ներառյալ ընդլայնումները և նոր նախաձեռնությունները)</t>
  </si>
  <si>
    <t>2025թ. 
(հաստատված բյուջե)</t>
  </si>
  <si>
    <t xml:space="preserve">2024թ.  (փաստացի) </t>
  </si>
  <si>
    <t xml:space="preserve">2025թ (հաստատված բյուջե) </t>
  </si>
  <si>
    <t xml:space="preserve">2026թ. </t>
  </si>
  <si>
    <t xml:space="preserve">2027թ. </t>
  </si>
  <si>
    <t xml:space="preserve">2028թ. </t>
  </si>
  <si>
    <t xml:space="preserve">այդ թվում նոր նախաձեռնությունները </t>
  </si>
  <si>
    <t xml:space="preserve"> ԲԳԿ</t>
  </si>
  <si>
    <t>2026թ. բազային բյուջե</t>
  </si>
  <si>
    <t>2027թ. բազային բյուջե</t>
  </si>
  <si>
    <t>2028թ. բազային բյուջե</t>
  </si>
  <si>
    <t>Հիմնավորումներ/ Պատճառներ (այդ թվում՝ 2025 թվականի հաստատված բյուջեի նկատմամբ 2026թ. բազային բյուջեի տարբերության պատճառները ըստ հիմնական գործոնների*</t>
  </si>
  <si>
    <t>ԲԳԿ/Ծրագիր/Միջոցառում</t>
  </si>
  <si>
    <t>Աղբյուրը*</t>
  </si>
  <si>
    <t>Միջոցառման նախատեսվող ավարտի տարեթիվ</t>
  </si>
  <si>
    <t>Արտարժույթ</t>
  </si>
  <si>
    <t>* դրամաշնորհի և վարկի գումարների մեջ հաշվարկված են նաև համաֆինանսավորման դրամական  միջոցները:</t>
  </si>
  <si>
    <t xml:space="preserve">Ծրագրի դասիչը </t>
  </si>
  <si>
    <t>Միջոցառման դասիչը</t>
  </si>
  <si>
    <t>Միջոցառման նկարագրություն</t>
  </si>
  <si>
    <t>Ընդհանուր արժեքը (հազ. եվրո, դոլար,դրամ)</t>
  </si>
  <si>
    <t xml:space="preserve">Նախատեսվող մնացորդը  2026 թվականի տարվա վերջի դրությամբ </t>
  </si>
  <si>
    <t>Հազար դրամ</t>
  </si>
  <si>
    <t>2025թ. Հաստատված/ճշտված բյուջե,</t>
  </si>
  <si>
    <t xml:space="preserve"> 2026թ. </t>
  </si>
  <si>
    <t xml:space="preserve"> 2027թ. </t>
  </si>
  <si>
    <t xml:space="preserve"> 2028թ. </t>
  </si>
  <si>
    <t xml:space="preserve">Հավելված N 11. Ավարտի ժամկետ ունեցող միջոցառումները </t>
  </si>
  <si>
    <t xml:space="preserve"> ԲՍԿ </t>
  </si>
  <si>
    <t xml:space="preserve"> Ծրագիր </t>
  </si>
  <si>
    <t xml:space="preserve">Դասիչը </t>
  </si>
  <si>
    <t xml:space="preserve">Անվանումը </t>
  </si>
  <si>
    <t xml:space="preserve"> Դասիչը </t>
  </si>
  <si>
    <t xml:space="preserve">Նկարագրությունը </t>
  </si>
  <si>
    <t>2024թ. (փաստացի )</t>
  </si>
  <si>
    <t xml:space="preserve"> ԸՆԴԱՄԵՆԸ </t>
  </si>
  <si>
    <r>
      <t>4. Ֆինանսական ակտիվների կառավարմանն առնչվող միջոցառումները</t>
    </r>
    <r>
      <rPr>
        <vertAlign val="superscript"/>
        <sz val="10"/>
        <color theme="1"/>
        <rFont val="GHEA Grapalat"/>
        <family val="3"/>
      </rPr>
      <t>5</t>
    </r>
    <r>
      <rPr>
        <sz val="10"/>
        <color theme="1"/>
        <rFont val="GHEA Grapalat"/>
        <family val="3"/>
      </rPr>
      <t>՝</t>
    </r>
  </si>
  <si>
    <t xml:space="preserve"> Ծրագրի/միջոցառման դասիչը</t>
  </si>
  <si>
    <t>Իրականացնողը/ ակտիվն օգտագործողը/ շահառուի ընտրության չափորոշիչը25</t>
  </si>
  <si>
    <t xml:space="preserve">Հավելված 3. ՄԱՍ 1.  </t>
  </si>
  <si>
    <t>5․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(բաժնետոմսերի ձեռք բերում, վարկերի տրամադրում և այլն), որոնք ուղղված են գերակա վերջնական արդյունքների ապահովմանը</t>
  </si>
  <si>
    <t>Ծախսային խնայողության գծով առաջարկը (-)</t>
  </si>
  <si>
    <r>
      <t>ԸՆԴԱՄԵՆԸ</t>
    </r>
    <r>
      <rPr>
        <b/>
        <vertAlign val="superscript"/>
        <sz val="10"/>
        <rFont val="GHEA Grapalat"/>
        <family val="3"/>
      </rPr>
      <t>7</t>
    </r>
  </si>
  <si>
    <t xml:space="preserve"> Ծրագիր6</t>
  </si>
  <si>
    <t xml:space="preserve"> Ծրագրի նպատակը/Միջոցառման նկարագրությունը</t>
  </si>
  <si>
    <r>
      <t xml:space="preserve"> Միջոցառում</t>
    </r>
    <r>
      <rPr>
        <b/>
        <vertAlign val="superscript"/>
        <sz val="10"/>
        <rFont val="GHEA Grapalat"/>
        <family val="3"/>
      </rPr>
      <t>8</t>
    </r>
  </si>
  <si>
    <t>8.Լրացվում է համապատասխան միջոցառման դասիչը՝ Ծրագրային դասակարգչով սահմանված դասիչներին համապատասխան</t>
  </si>
  <si>
    <r>
      <t>Տեսակ</t>
    </r>
    <r>
      <rPr>
        <vertAlign val="superscript"/>
        <sz val="11"/>
        <rFont val="GHEA Grapalat"/>
        <family val="3"/>
      </rPr>
      <t>42</t>
    </r>
  </si>
  <si>
    <r>
      <t>Իրավական հիմք</t>
    </r>
    <r>
      <rPr>
        <vertAlign val="superscript"/>
        <sz val="11"/>
        <rFont val="GHEA Grapalat"/>
        <family val="3"/>
      </rPr>
      <t>43</t>
    </r>
  </si>
  <si>
    <t>42.Լրացվում է միջոցառման տեսակը՝ ընթացիկ կամ կապիտալ:</t>
  </si>
  <si>
    <t>43.Լրացվում է միջոցառման հիմքը՝ միջազգային համաձայնագիր, միջազգային պայմանագիր, կառավարության որոշում:</t>
  </si>
  <si>
    <r>
      <t>Միջոցառման սկզբի տարեթիվ</t>
    </r>
    <r>
      <rPr>
        <vertAlign val="superscript"/>
        <sz val="11"/>
        <color theme="1"/>
        <rFont val="GHEA Grapalat"/>
        <family val="3"/>
      </rPr>
      <t>44</t>
    </r>
  </si>
  <si>
    <t>44.Լրացվում է միջոցառման սկիզբը՝ անկախ ՄԺԾԾ ժամանակամիջոցից</t>
  </si>
  <si>
    <t xml:space="preserve">6․ Լրացվում է համապատասխան ծրագրի դասիչը՝ Ծրագրային դասակարգչով սահմանված դասիչներին համապատասխան </t>
  </si>
  <si>
    <r>
      <t xml:space="preserve"> Վերջնական արդյունքի նկարագրությունը/Միջոցառման տեսակը</t>
    </r>
    <r>
      <rPr>
        <b/>
        <vertAlign val="superscript"/>
        <sz val="10"/>
        <rFont val="GHEA Grapalat"/>
        <family val="3"/>
      </rPr>
      <t>10</t>
    </r>
  </si>
  <si>
    <r>
      <t xml:space="preserve"> ԲԳԿ/Ծրագրի /միջոցառման անվանումը</t>
    </r>
    <r>
      <rPr>
        <b/>
        <vertAlign val="superscript"/>
        <sz val="10"/>
        <rFont val="GHEA Grapalat"/>
        <family val="3"/>
      </rPr>
      <t>9</t>
    </r>
  </si>
  <si>
    <t>10. Լրացվում է տվյալ միջոցառման տեսակը՝ Ծառայությունների մատուցում, Տրանսֆերտների տրամադրում, Ֆինանսավորման ծախսերի իրականացում և այլն: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«Ծրագրային բյուջետավորման ձևաչափով բյուջետային ծրագրերի և միջոցառումների սահմանման» մեթոդական ձեռնարկով:</t>
  </si>
  <si>
    <t>9. Բյուջետային ծրագրի տողում լրացվում է ծրագրի անվանումը, իսկ միջոցառման տողում՝ միջոցառման անվանումը</t>
  </si>
  <si>
    <t>23․ Միջոցառման յուրանաքանչյուր տվյալ լրացվում է այդ տվյալի վերնագրի տակ գտնվող սյան մեջ:</t>
  </si>
  <si>
    <r>
      <t>ՄԱՍ 4. ՊԵՏԱԿԱՆ ՄԱՐՄՆԻ ԳԾՈՎ ԱՐԴՅՈՒՆՔԱՅԻՆ (ԿԱՏԱՐՈՂԱԿԱՆ) ՑՈՒՑԱՆԻՇՆԵՐԸ</t>
    </r>
    <r>
      <rPr>
        <vertAlign val="superscript"/>
        <sz val="9"/>
        <color theme="1"/>
        <rFont val="GHEA Grapalat"/>
        <family val="3"/>
      </rPr>
      <t xml:space="preserve"> 21</t>
    </r>
  </si>
  <si>
    <r>
      <t>Ծրագրի միջոցառումները</t>
    </r>
    <r>
      <rPr>
        <b/>
        <vertAlign val="superscript"/>
        <sz val="9"/>
        <color theme="1"/>
        <rFont val="GHEA Grapalat"/>
        <family val="3"/>
      </rPr>
      <t>22</t>
    </r>
  </si>
  <si>
    <r>
      <t xml:space="preserve"> Միջոցառում</t>
    </r>
    <r>
      <rPr>
        <vertAlign val="superscript"/>
        <sz val="9"/>
        <rFont val="GHEA Grapalat"/>
        <family val="3"/>
      </rPr>
      <t>23</t>
    </r>
    <r>
      <rPr>
        <sz val="9"/>
        <rFont val="GHEA Grapalat"/>
        <family val="3"/>
      </rPr>
      <t xml:space="preserve"> </t>
    </r>
  </si>
  <si>
    <r>
      <t xml:space="preserve"> Տեսակը</t>
    </r>
    <r>
      <rPr>
        <vertAlign val="superscript"/>
        <sz val="9"/>
        <rFont val="GHEA Grapalat"/>
        <family val="3"/>
      </rPr>
      <t>24</t>
    </r>
  </si>
  <si>
    <t>Հազար  դրամ</t>
  </si>
  <si>
    <t xml:space="preserve">2026թ.  </t>
  </si>
  <si>
    <t>2025թ. ((հաստատված բյուջե)</t>
  </si>
  <si>
    <t xml:space="preserve">
2024թ․ 
(փաստացի)
</t>
  </si>
  <si>
    <t xml:space="preserve"> 2024թ․ 
(փաստացի)</t>
  </si>
  <si>
    <t>2024թ. (փաստացի)</t>
  </si>
  <si>
    <t>2025թ.
(հաստատված բյուջե)</t>
  </si>
  <si>
    <t>Սույն հավելվածի Մաս 2-ի 1-11 սյունակները ներկայացվում են  բազային բյուջեի ներկայացման փուլում, 12-14 սյունակները՝ նոր նախաձեռնությունների ներկայացման փուլում, իսկ 15-17-րդ սյունակները՝ 2026թ. բյուջետային հայտի ներկայացման փուլում</t>
  </si>
  <si>
    <t>Սույն հավելվածը լրացվում է ՄԺԾԾ նոր նախաձեռնությունների ներկայացման և 2026թ. բյուջետային հայտի ներկայացման փուլում:</t>
  </si>
  <si>
    <t>Սույն հավելվածը լրացվում է նոր նախաձեռնությունների ներկայացման փուլում և 2026թ. բյուջետային հայտի ներկայացման փուլում:</t>
  </si>
  <si>
    <t>Սույն հավելվածը լրացվում է 2026թ. բյուջետային հայտի ներկայացման փուլում:</t>
  </si>
  <si>
    <t>*Սույն հավելվածը ներկայացվում է ՀՀ վարչապետի որոշմամբ հաստատված ժամանակացույցի 3-րդ կետի 3-րդ ենթակետի ա) պարբերությամբ սահմանված ժամկետում</t>
  </si>
  <si>
    <t>Սույն հավելվածը ներկայացվում է բազային բյուջեի և 2026թ. Բյուջետային հայտի ներկայացման փուլերում</t>
  </si>
  <si>
    <t xml:space="preserve">          Մարդու իրավունքների պաշտպանի գործունեության թիրախային առաջնահերթություններն են, մասնավորապես, խոշտանգման, անմարդկային ու արժանապատվությունը նվաստացնող վերաբերմունքի դեմ պայքարի, երեխաների, հաշմանդամություն ունեցող անձանց իրավունքների պաշտպանության, ընտանեկան բռնության դեմ պայքարի ու կանանց իրավունքների խթանման, խտրականության դեմ պայքարի, հավաքների ազատության և կարծիքի արտահայտման ազատության երաշխավորման ոլորտներում, քրեական արդարադատության համակարգում մարդու իրավունքների պաշտպանությանն ուղղված աշխատանքները, ինչպես նաև մարդու իրավունքների պաշտպանության համակարգի ամրապնդմանն ուղղված միջազգային համագործակցության զարգացումն այլ երկրների օմբուդսմանական հաստատությունների, մարդու իրավունքների պաշտպանության միջազգային ու տարածաշրջանային կառույցների հետ։ 
  Մարդու իրավունքների պաշտպանի գործունեության այս հիմնական թիրախների ապահովմանն է ուղղված Աշխատակազմի գործունեությունը՝ հետևյալ հիմնական ուղղություններով. 
     •անհատական բողոքների և դիմումների քննարկում, մշտադիտարկման այցեր, դրանց արդյունքներով համակարգային խնդիրների վերհանում, 
    •մարդու իրավունքներին և ազատություններին վերաբերող նորմատիվ իրավական ակտերի նախագծերի վերաբերյալ իրավասու մարմին կարծիքների տրամադրում,
    •մարդու իրավունքների ու ազատությունների ապահովմանն ուղղված օրենսդրական նախագծերի մշակում,
    •օրենքների, Ազգային ժողովի որոշումների, Հանրապետության նախագահի հրամանագրերի և կարգադրությունների, Կառավարության և վարչապետի որոշումների, ենթաօրենսդրական նորմատիվ իրավական ակտերի Սահմանադրության 2-րդ գլխի դրույթներին համապատասխանության հարցերով Սահմանադրական դատարան դիմումների հասցեագրում, 
   •Սահմանադրական դատարանում քննվող՝ Սահմանադրության 2-րդ գլխի դրույթներին հակասությանը վերաբերող դիմումների վերաբերյալ հատուկ կարծիքների ներկայացում, 
   •մարդու իրավունքների կրթությանն ու իրազեկմանն ուղղված շարունակական միջոցառումների անցկացում,
   •մարդու իրավունքների մանդատ ունեցող միջազգային և տարածաշրջանային կազմակերպությունների հետ աշխատանք՝ միտված Հայաստանում մարդու իրավունքների պաշտպանության իրավիճակի ներկայացմանն ու բարելավմանը:</t>
  </si>
  <si>
    <t>Մարդու իրավունքների պաշտպանություն</t>
  </si>
  <si>
    <t>Մարդու իրավունքների և հիմնարար ազատությունների պաշտպանություն</t>
  </si>
  <si>
    <t xml:space="preserve">Մարդու իրավունքների ազգային հաստատությունների համաշխարհային միավորման անկախ հանձնախմբի կողմից Հայաստանի մարդու իրավունքների պաշտպանի հաստատությանը շնորհված ամենաբարձր ՙA՚ միջազգային հեղինակավոր կարգավիճակի պահպանում (վերահաստատում) </t>
  </si>
  <si>
    <r>
      <t xml:space="preserve">Պետական մարմնի անվանումը՝                       </t>
    </r>
    <r>
      <rPr>
        <i/>
        <sz val="12"/>
        <color theme="1"/>
        <rFont val="Calibri"/>
        <family val="2"/>
        <scheme val="minor"/>
      </rPr>
      <t>Մարդու իրավունքների պաշտպանի աշխատակազմ</t>
    </r>
  </si>
  <si>
    <t>Մարդու իրավունքների և հիմնարար ազատությունների պաշտպանության ծառայությունների տրամադրում</t>
  </si>
  <si>
    <t>Մարդու իրավունքների պաշտպանության հարցերին վերաբերող բողոքների քննարկում, որոշման ընդունում, մոնիտորինգ, բողոքների լուսաբանում և հասարակական իրազեկում, օրենսդրության կատարելագործում, միջազգային համագործակցություն և այլն:</t>
  </si>
  <si>
    <t>Ծառայությունների մատուցում</t>
  </si>
  <si>
    <t xml:space="preserve">ՀՀ մարդու իրավունքների պաշտպանի աշխատակազմի  տեխնիկական հագեցվածության բարելավում </t>
  </si>
  <si>
    <t xml:space="preserve">ՀՀ մարդու իրավունքների պաշտպանի աշխատակազմի աշխատանքային պայմանների բարելավման համար վարչական սարքավորումների ձեռքբերում </t>
  </si>
  <si>
    <t xml:space="preserve">Պետական մարմինների կողմից օգտագործվող ոչ ֆինանսական ակտիվների հետ գործառնություններ </t>
  </si>
  <si>
    <t xml:space="preserve">Մարդու իրավունքների ազգային հաստատությունների համաշխարհային միավորման անկախ հանձնախմբի կողմից Հայաստանի մարդու իրավունքների պաշտպանի հաստատությանը շնորհված ամենաբարձր A միջազգային հեղինակավոր կարգավիճակի պահպանում (վերահաստատում) </t>
  </si>
  <si>
    <r>
      <t xml:space="preserve"> Միջազգային </t>
    </r>
    <r>
      <rPr>
        <sz val="8"/>
        <rFont val="GHEA Grapalat"/>
        <family val="3"/>
      </rPr>
      <t></t>
    </r>
    <r>
      <rPr>
        <i/>
        <sz val="8"/>
        <rFont val="GHEA Grapalat"/>
        <family val="3"/>
      </rPr>
      <t>A</t>
    </r>
  </si>
  <si>
    <t xml:space="preserve">2029 թվական </t>
  </si>
  <si>
    <t xml:space="preserve">2029 թ. (Մարդու իրավունքների ազգային հաստատությունների համաշխարհային միավորման անկախ հանձնախմբի կողմից շնորհվող կարգավիճակը վերանայվում է 5 տարին մեկ անգամ: Գնահատման համար ուսումնասիրությունը ներառում է նախորդող 5 տարիների գործունեությունը): </t>
  </si>
  <si>
    <t xml:space="preserve"> 5. ԻՐԱՎՈՒՆՔ ԵՎ ԱՐԴԱՐԱԴԱՏՈՒԹՅՈՒՆ, 5.2 ՄԱՐԴՈՒ ԻՐԱՎՈՒՆՔՆԵՐԻ ՊԱՇՏՊԱՆՈՒԹՅՈՒՆ </t>
  </si>
  <si>
    <t>03</t>
  </si>
  <si>
    <t>02</t>
  </si>
  <si>
    <t>ՀՀ մարդու իրավունքների պաշտպանի աշխատակազմ</t>
  </si>
  <si>
    <t>4111.Աշխատողների աշխատավարձեր և հավելավճարներ</t>
  </si>
  <si>
    <t>4112.Պարգևատրումներ, դրամական խրախուսումներ և հատուկ վճարներ</t>
  </si>
  <si>
    <t xml:space="preserve">4113.Քաղաքացիական, դատական և պետական ծառայողների պարգևատրում </t>
  </si>
  <si>
    <t>4212.Էներգետիկ ծառայություններ</t>
  </si>
  <si>
    <t>4213.Կոմունալ ծառայություններ</t>
  </si>
  <si>
    <t>4214Կապի ծառայություններ</t>
  </si>
  <si>
    <t>4215.Ապահովագրական ծախսեր</t>
  </si>
  <si>
    <t>4216.Գույքի և սարքավորումների վարձակալություն</t>
  </si>
  <si>
    <t>4221.Ներքին  գործուղումներ</t>
  </si>
  <si>
    <t>4222.Արտասահմանյան գործուղումների գծով ծախսեր</t>
  </si>
  <si>
    <t>4231.Վաչական ծառայություններ</t>
  </si>
  <si>
    <t>4232.Համակարգչային ծառայություններ</t>
  </si>
  <si>
    <t>4233 Աշխատակազմի մասնագիտական զարգացման ծառայություններ</t>
  </si>
  <si>
    <t>4234.Տեղեկատվական ծառայություններ</t>
  </si>
  <si>
    <t>4237.Ներկայացուցչական  ծախսեր</t>
  </si>
  <si>
    <t>4239.Ընդհանուր բնույթի այլ ծառայություններ</t>
  </si>
  <si>
    <t>4251.Շենքերի և կառույցների ընթացիկ նորոգում և պահպանում</t>
  </si>
  <si>
    <t>4252Մեքենաների և սարքավորումների ընթացիկ նորոգում և պահպանում</t>
  </si>
  <si>
    <t>4261.Գրասենյակային նյութեր և հագուստ</t>
  </si>
  <si>
    <t>4264.Տրանսպորտային նյութեր</t>
  </si>
  <si>
    <t xml:space="preserve">4267.Կենցաղային և հանրային սննդի նյութեր </t>
  </si>
  <si>
    <t xml:space="preserve">4269. Հատուկ նպատակալին այլ նյութեր </t>
  </si>
  <si>
    <t>4621.Ընթացիկ դրամաշնորհներ միջազգային կազմակերպություններին</t>
  </si>
  <si>
    <t>4823Պարտադիր վճարներ</t>
  </si>
  <si>
    <t xml:space="preserve"> ՀՀ մարդու իրավունքների պաշտպանի աշխատակազմի  տեխնիկական հագեցվածության բարելավում</t>
  </si>
  <si>
    <t>5122.Վարչական սարքավորումներ</t>
  </si>
  <si>
    <t>4241 Մասնագիտական ծառայություններ</t>
  </si>
  <si>
    <t>4861 Այլ  ծախսեր</t>
  </si>
  <si>
    <t>Երևան քաղաք</t>
  </si>
  <si>
    <t>Գրավոր և բանավոր դիմում-բողոքների շարունակական աճ</t>
  </si>
  <si>
    <t>Պաշտպանին առընթեր հասարակական խորհուրդների նիստեր և աշխատանքային քննարկումներ, հատ</t>
  </si>
  <si>
    <t>Մարդու իրավունքների պաշտպանի աշխատակազմ</t>
  </si>
  <si>
    <t>Առկա ռեսուրսներով դրական լուծում ստացած գործերի տեսակարար կշռի նվազում</t>
  </si>
  <si>
    <t>Աշխատակազմի կարողությունների հզորացում և համարժեք ռեսուրսների տրամադրում, ինչը թույլ կտա գործնականում իրականացնել քաղաքացիների իրավունքների առավել արդյունավետ պաշտպանություն՝ ապահովելով նրանց իրավունքների ենթադրյալ խախտումների դեպքում Պաշտպանի աջակցությունը ստանալու հնարավորությունը:</t>
  </si>
  <si>
    <t xml:space="preserve"> Մարդու իրավունքների պաշտպանի աշխատակազմ </t>
  </si>
  <si>
    <t>030302</t>
  </si>
  <si>
    <t xml:space="preserve"> 1060 </t>
  </si>
  <si>
    <t xml:space="preserve"> Մարդու իրավունքների պաշտպանություն </t>
  </si>
  <si>
    <t xml:space="preserve"> 1060 - 11001 </t>
  </si>
  <si>
    <t xml:space="preserve"> Մարդու իրավունքների պաշտպանության հարցերին վերաբերող բողոքների քննարկում, որոշման ընդունում, մոնիտորինգ, բողոքների լուսաբանում և հասարակական իրազեկում, օրենսդրության կատարելագործում, միջազգային համագործակցություն և այլն: </t>
  </si>
  <si>
    <t xml:space="preserve"> Ծառայությունների մատուցում </t>
  </si>
  <si>
    <t xml:space="preserve"> Ծառայությունը մատուցող կազմակերպության(ների) անվանում(ներ)ը` ՀՀ մարդու իրավունքների պաշտպանի աշխատակազմ </t>
  </si>
  <si>
    <t>Գրավոր և բանավոր դիմում-բողոքների քանակն ըստ իրավական ծառայություն ստացած անձանց</t>
  </si>
  <si>
    <t>15141</t>
  </si>
  <si>
    <t>Թեժ գիծ հեռախոսահամարին ստացված զանգեր, քանակ</t>
  </si>
  <si>
    <t>12390</t>
  </si>
  <si>
    <t>105</t>
  </si>
  <si>
    <t>913</t>
  </si>
  <si>
    <t>567</t>
  </si>
  <si>
    <t>Դրական լուծում ստացած դիմում-բողոքների քանակն` ըստ իրավական ծառայություն ստացած անձանց</t>
  </si>
  <si>
    <t xml:space="preserve"> Ուսումնասիրված դիմում-բողոքների մեջ դրական լուծում ստացած դիմում-բողոքների տեսակարար կշիռը, տոկոս</t>
  </si>
  <si>
    <t>15</t>
  </si>
  <si>
    <t>Պաշտպանի տարեկան հաղորդման և արտահերթ զեկույցների, ներառյալ Կանխարգելման ազգային մեխանիզմի, Կոնվենցիոն մանդատների ապահովման շրջանակներում զեկույցների, ուսումնասիրությունների և իրավական չափանիշների հրապարակում, հատ</t>
  </si>
  <si>
    <t>7</t>
  </si>
  <si>
    <t>Կանխարգելման ազգային մեխանիզմի գործառույթի շրջանակներում այցեր ազատությունից զրկման վայրեր, հատ</t>
  </si>
  <si>
    <t>55</t>
  </si>
  <si>
    <t>Կանխարգելման ազգային մեխանիզմի գործառույթի շրջանակներում  քննարկումների, մարդու իրավունքների և հիմնարար ազատությունների հարցերով վերապատրաստման միջոցառումների կազմակերպում, իրականացում, այդ թվում  միջազգային միջոցառումներ, փորձի փոխանակում, հատ</t>
  </si>
  <si>
    <t>11</t>
  </si>
  <si>
    <t>Արագ արձագանքման և բողոքների քննարկման շրջանակներում  այցեր, այդ թվում  փաստահավաք աշխատանքներ, հատ</t>
  </si>
  <si>
    <t>551</t>
  </si>
  <si>
    <t>Մարդու իրավունքների և հիմնարար ազատությունների հարցերով իրազեկման աշխատանքների կատարման ուղղությամբ միջոցառումների (այդ թվում երկխոսությունների և հարցազրույցների) հանրայնացում և տարածում, քանակ</t>
  </si>
  <si>
    <t>945</t>
  </si>
  <si>
    <t>Մշտադիտարկման այցեր երեխայի խնամքի և պաշտպանության կազմակերպություններ, ուս հաստատություններ, հաշմանդամություն ունեցող անձանց խնամք և աջակցություն տրամադրող հաստատություններ, պետության կողմից պատվիրակված ծառայություններ մատուցող կազմակերպություններ, հատ</t>
  </si>
  <si>
    <t>16</t>
  </si>
  <si>
    <t>184</t>
  </si>
  <si>
    <t>48</t>
  </si>
  <si>
    <t>ԲԳԿ-ի գծով հաստատված բյուջեի նկատմամբ կատարման նվազագույն տոկոս</t>
  </si>
  <si>
    <t>98</t>
  </si>
  <si>
    <t xml:space="preserve"> 1060 - 31001 </t>
  </si>
  <si>
    <t>ՀՀ մարդու իրավունքների պաշտպանի աշխատակազմի  տեխնիկական հագեցվածության բարելավում</t>
  </si>
  <si>
    <t xml:space="preserve"> ՀՀ մարդու իրավունքների պաշտպանի աշխատակազմի աշխատանքային պայմանների բարելավման համար վարչական սարքավորումների ձեռքբերում </t>
  </si>
  <si>
    <t xml:space="preserve"> Պետական մարմինների կողմից օգտագործվող ոչ ֆինանսական ակտիվների հետ գործառնություններ </t>
  </si>
  <si>
    <t xml:space="preserve"> Ակտիվն օգտագործող կազմակերպության անվանումը` ՀՀ մարդու իրավունքների պաշտպանի աշխատակազմ </t>
  </si>
  <si>
    <t>Համակարգչային տեխնիկա և սարքավորումներ</t>
  </si>
  <si>
    <t>25</t>
  </si>
  <si>
    <t>28</t>
  </si>
  <si>
    <t>Գրասենյակային գույք և այլն</t>
  </si>
  <si>
    <t>20</t>
  </si>
  <si>
    <r>
      <t>Արդյունքային չափորոշիչը</t>
    </r>
    <r>
      <rPr>
        <vertAlign val="superscript"/>
        <sz val="12"/>
        <rFont val="GHEA Grapalat"/>
        <family val="3"/>
      </rPr>
      <t>26</t>
    </r>
  </si>
  <si>
    <t>Ընտանիքում բռնության ենթարկված անձանց պաշտպանության հարցերին վերաբերող բողոքների քանակը՝ ըստ  իրավական ծառայություն ստացած անձանց</t>
  </si>
  <si>
    <t>Երեխաների իրավունքների պաշտպանության հարցերին վերաբերող բողոքների քանակն՝ ըստ իրավական ծառայություն ստացած անձանց</t>
  </si>
  <si>
    <t>Հաշմանդամություն ունեցող անձանց իրավունքների պաշտպանության հարցերին վերաբերող բողոքների քանակն՝ ըստ  իրավական ծառայություն ստացած անձանց</t>
  </si>
  <si>
    <t>Իրավական ակտերի նախագծերի վերաբերյալ դիտողությունների և առաջարկությունների, գործունեության արդյունքներով օրենսդրական բնույթի առաջարկների ներկայացում, Սահմանադրական դատարան դիմումների և հատուկ կարծիքների ներկայացում, քանակ</t>
  </si>
  <si>
    <t>Կանխարգելման ազգային մեխանիզմի ուսումնասիրությունների արդյունքներով առաջարկություններ, քանակ</t>
  </si>
  <si>
    <t>Կանխարգելման ազգային մեխանիզմի ուսումնասիրությունների արդյունքներով լուծված առաջարկություններ քանակ, տոկոս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</si>
</sst>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_(* #,##0.0_);_(* \(#,##0.0\);_(* &quot;-&quot;??_);_(@_)"/>
    <numFmt numFmtId="166" formatCode="0.0"/>
    <numFmt numFmtId="167" formatCode="##,##0.00;\(##,##0.00\);\-"/>
  </numFmts>
  <fonts count="94" x14ac:knownFonts="1">
    <font>
      <sz val="11"/>
      <color theme="1"/>
      <name val="Calibri"/>
      <family val="2"/>
      <scheme val="minor"/>
    </font>
    <font>
      <b/>
      <sz val="12"/>
      <color theme="1"/>
      <name val="GHEA Grapalat"/>
      <family val="3"/>
    </font>
    <font>
      <sz val="8"/>
      <color rgb="FF000000"/>
      <name val="GHEA Grapalat"/>
      <family val="3"/>
    </font>
    <font>
      <i/>
      <sz val="8"/>
      <color rgb="FF000000"/>
      <name val="GHEA Grapalat"/>
      <family val="3"/>
    </font>
    <font>
      <i/>
      <sz val="8"/>
      <color theme="1"/>
      <name val="GHEA Grapalat"/>
      <family val="3"/>
    </font>
    <font>
      <b/>
      <sz val="8"/>
      <color theme="1"/>
      <name val="GHEA Grapalat"/>
      <family val="3"/>
    </font>
    <font>
      <vertAlign val="superscript"/>
      <sz val="11"/>
      <color theme="1"/>
      <name val="Calibri"/>
      <family val="2"/>
      <scheme val="minor"/>
    </font>
    <font>
      <sz val="8"/>
      <color theme="1"/>
      <name val="GHEA Grapalat"/>
      <family val="3"/>
    </font>
    <font>
      <vertAlign val="superscript"/>
      <sz val="8"/>
      <color theme="1"/>
      <name val="GHEA Grapalat"/>
      <family val="3"/>
    </font>
    <font>
      <b/>
      <i/>
      <sz val="12"/>
      <color theme="1"/>
      <name val="GHEA Grapalat"/>
      <family val="3"/>
    </font>
    <font>
      <sz val="10"/>
      <color theme="1"/>
      <name val="GHEA Grapalat"/>
      <family val="3"/>
    </font>
    <font>
      <sz val="11"/>
      <color theme="1"/>
      <name val="GHEA Grapalat"/>
      <family val="3"/>
    </font>
    <font>
      <b/>
      <sz val="10"/>
      <color theme="1"/>
      <name val="GHEA Grapalat"/>
      <family val="3"/>
    </font>
    <font>
      <sz val="9"/>
      <color theme="1"/>
      <name val="GHEA Grapalat"/>
      <family val="3"/>
    </font>
    <font>
      <b/>
      <i/>
      <vertAlign val="superscript"/>
      <sz val="12"/>
      <color theme="1"/>
      <name val="GHEA Grapalat"/>
      <family val="3"/>
    </font>
    <font>
      <vertAlign val="superscript"/>
      <sz val="9"/>
      <color theme="1"/>
      <name val="GHEA Grapalat"/>
      <family val="3"/>
    </font>
    <font>
      <i/>
      <sz val="9"/>
      <color theme="1"/>
      <name val="GHEA Grapalat"/>
      <family val="3"/>
    </font>
    <font>
      <b/>
      <sz val="10"/>
      <color rgb="FF002060"/>
      <name val="GHEA Grapalat"/>
      <family val="3"/>
    </font>
    <font>
      <b/>
      <sz val="8"/>
      <color rgb="FF002060"/>
      <name val="GHEA Grapalat"/>
      <family val="3"/>
    </font>
    <font>
      <vertAlign val="superscript"/>
      <sz val="8"/>
      <color rgb="FF000000"/>
      <name val="GHEA Grapalat"/>
      <family val="3"/>
    </font>
    <font>
      <vertAlign val="superscript"/>
      <sz val="10"/>
      <color theme="1"/>
      <name val="GHEA Grapalat"/>
      <family val="3"/>
    </font>
    <font>
      <sz val="11"/>
      <color rgb="FFFF0000"/>
      <name val="Calibri"/>
      <family val="2"/>
      <scheme val="minor"/>
    </font>
    <font>
      <sz val="8"/>
      <color rgb="FFFF0000"/>
      <name val="GHEA Grapalat"/>
      <family val="3"/>
    </font>
    <font>
      <b/>
      <i/>
      <sz val="12"/>
      <color rgb="FFFF0000"/>
      <name val="GHEA Grapalat"/>
      <family val="3"/>
    </font>
    <font>
      <sz val="10"/>
      <name val="Arial"/>
      <family val="2"/>
    </font>
    <font>
      <sz val="11"/>
      <color theme="1"/>
      <name val="Calibri"/>
      <family val="2"/>
      <scheme val="minor"/>
    </font>
    <font>
      <i/>
      <sz val="11"/>
      <color rgb="FFFF0000"/>
      <name val="Calibri"/>
      <family val="2"/>
      <scheme val="minor"/>
    </font>
    <font>
      <i/>
      <sz val="11"/>
      <color theme="1"/>
      <name val="Calibri"/>
      <family val="2"/>
      <scheme val="minor"/>
    </font>
    <font>
      <sz val="8"/>
      <name val="GHEA Grapalat"/>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Armenian"/>
      <family val="2"/>
    </font>
    <font>
      <b/>
      <sz val="10"/>
      <name val="GHEA Grapalat"/>
      <family val="3"/>
    </font>
    <font>
      <sz val="11"/>
      <name val="Calibri"/>
      <family val="2"/>
      <scheme val="minor"/>
    </font>
    <font>
      <b/>
      <i/>
      <sz val="12"/>
      <name val="GHEA Grapalat"/>
      <family val="3"/>
    </font>
    <font>
      <sz val="8"/>
      <name val="GHEA Grapalat"/>
      <family val="3"/>
    </font>
    <font>
      <b/>
      <vertAlign val="superscript"/>
      <sz val="10"/>
      <name val="GHEA Grapalat"/>
      <family val="3"/>
    </font>
    <font>
      <i/>
      <sz val="11"/>
      <name val="Calibri"/>
      <family val="2"/>
      <scheme val="minor"/>
    </font>
    <font>
      <vertAlign val="superscript"/>
      <sz val="8"/>
      <name val="GHEA Grapalat"/>
      <family val="3"/>
    </font>
    <font>
      <sz val="11"/>
      <name val="GHEA Grapalat"/>
      <family val="3"/>
    </font>
    <font>
      <b/>
      <sz val="11"/>
      <name val="GHEA Grapalat"/>
      <family val="3"/>
    </font>
    <font>
      <sz val="11"/>
      <color rgb="FF000000"/>
      <name val="GHEA Grapalat"/>
      <family val="3"/>
    </font>
    <font>
      <b/>
      <sz val="11"/>
      <color rgb="FF000000"/>
      <name val="GHEA Grapalat"/>
      <family val="3"/>
    </font>
    <font>
      <b/>
      <sz val="11"/>
      <color theme="1"/>
      <name val="GHEA Grapalat"/>
      <family val="3"/>
    </font>
    <font>
      <sz val="11"/>
      <color rgb="FF000000"/>
      <name val="Calibri"/>
      <family val="2"/>
    </font>
    <font>
      <i/>
      <sz val="11"/>
      <color theme="1"/>
      <name val="GHEA Grapalat"/>
      <family val="3"/>
    </font>
    <font>
      <b/>
      <i/>
      <sz val="9"/>
      <color rgb="FFFF0000"/>
      <name val="GHEA Grapalat"/>
      <family val="3"/>
    </font>
    <font>
      <i/>
      <sz val="9"/>
      <color rgb="FFFF0000"/>
      <name val="GHEA Grapalat"/>
      <family val="3"/>
    </font>
    <font>
      <i/>
      <sz val="8"/>
      <color rgb="FFFF0000"/>
      <name val="GHEA Grapalat"/>
      <family val="3"/>
    </font>
    <font>
      <sz val="9"/>
      <color rgb="FFFF0000"/>
      <name val="GHEA Grapalat"/>
      <family val="3"/>
    </font>
    <font>
      <b/>
      <i/>
      <sz val="10"/>
      <color rgb="FFFF0000"/>
      <name val="GHEA Grapalat"/>
      <family val="3"/>
    </font>
    <font>
      <vertAlign val="superscript"/>
      <sz val="11"/>
      <name val="GHEA Grapalat"/>
      <family val="3"/>
    </font>
    <font>
      <sz val="9"/>
      <name val="GHEA Grapalat"/>
      <family val="3"/>
    </font>
    <font>
      <b/>
      <i/>
      <sz val="9"/>
      <name val="GHEA Grapalat"/>
      <family val="3"/>
    </font>
    <font>
      <i/>
      <sz val="9"/>
      <name val="GHEA Grapalat"/>
      <family val="3"/>
    </font>
    <font>
      <sz val="10"/>
      <color rgb="FF000000"/>
      <name val="GHEA Grapalat"/>
      <family val="3"/>
    </font>
    <font>
      <i/>
      <sz val="8"/>
      <name val="GHEA Grapalat"/>
      <family val="3"/>
    </font>
    <font>
      <vertAlign val="superscript"/>
      <sz val="11"/>
      <color theme="1"/>
      <name val="GHEA Grapalat"/>
      <family val="3"/>
    </font>
    <font>
      <b/>
      <sz val="9"/>
      <color theme="1"/>
      <name val="GHEA Grapalat"/>
      <family val="3"/>
    </font>
    <font>
      <b/>
      <sz val="9"/>
      <color rgb="FF002060"/>
      <name val="GHEA Grapalat"/>
      <family val="3"/>
    </font>
    <font>
      <b/>
      <vertAlign val="superscript"/>
      <sz val="9"/>
      <color theme="1"/>
      <name val="GHEA Grapalat"/>
      <family val="3"/>
    </font>
    <font>
      <vertAlign val="superscript"/>
      <sz val="9"/>
      <name val="GHEA Grapalat"/>
      <family val="3"/>
    </font>
    <font>
      <sz val="11"/>
      <color rgb="FFFF0000"/>
      <name val="GHEA Grapalat"/>
      <family val="3"/>
    </font>
    <font>
      <i/>
      <sz val="12"/>
      <color theme="1"/>
      <name val="Calibri"/>
      <family val="2"/>
      <scheme val="minor"/>
    </font>
    <font>
      <b/>
      <sz val="9"/>
      <color indexed="81"/>
      <name val="Tahoma"/>
      <family val="2"/>
    </font>
    <font>
      <sz val="9"/>
      <color indexed="81"/>
      <name val="Tahoma"/>
      <family val="2"/>
    </font>
    <font>
      <sz val="10"/>
      <name val="GHEA Grapalat"/>
      <family val="3"/>
    </font>
    <font>
      <i/>
      <sz val="11"/>
      <name val="GHEA Grapalat"/>
      <family val="3"/>
    </font>
    <font>
      <sz val="11"/>
      <name val="GHEA Grapalat"/>
      <family val="2"/>
    </font>
    <font>
      <b/>
      <sz val="11"/>
      <name val="GHEA Grapalat"/>
      <family val="2"/>
    </font>
    <font>
      <b/>
      <sz val="9"/>
      <name val="GHEA Grapalat"/>
      <family val="2"/>
    </font>
    <font>
      <sz val="12"/>
      <name val="GHEA Grapalat"/>
      <family val="2"/>
    </font>
    <font>
      <sz val="12"/>
      <color theme="1"/>
      <name val="GHEA Grapalat"/>
      <family val="3"/>
    </font>
    <font>
      <b/>
      <sz val="12"/>
      <color rgb="FF002060"/>
      <name val="GHEA Grapalat"/>
      <family val="3"/>
    </font>
    <font>
      <sz val="12"/>
      <name val="GHEA Grapalat"/>
      <family val="3"/>
    </font>
    <font>
      <vertAlign val="superscript"/>
      <sz val="12"/>
      <name val="GHEA Grapalat"/>
      <family val="3"/>
    </font>
    <font>
      <i/>
      <sz val="12"/>
      <name val="GHEA Grapalat"/>
      <family val="3"/>
    </font>
    <font>
      <sz val="8"/>
      <name val="Calibri"/>
      <family val="2"/>
      <scheme val="minor"/>
    </font>
    <font>
      <sz val="12"/>
      <color rgb="FFFF0000"/>
      <name val="GHEA Grapalat"/>
      <family val="3"/>
    </font>
    <font>
      <b/>
      <sz val="12"/>
      <name val="GHEA Grapalat"/>
      <family val="3"/>
    </font>
    <font>
      <b/>
      <sz val="9"/>
      <name val="GHEA Grapalat"/>
      <family val="3"/>
    </font>
  </fonts>
  <fills count="43">
    <fill>
      <patternFill patternType="none"/>
    </fill>
    <fill>
      <patternFill patternType="gray125"/>
    </fill>
    <fill>
      <patternFill patternType="solid">
        <fgColor rgb="FFD9D9D9"/>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ck">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64">
    <xf numFmtId="0" fontId="0" fillId="0" borderId="0"/>
    <xf numFmtId="0" fontId="24" fillId="0" borderId="0"/>
    <xf numFmtId="0" fontId="25" fillId="17" borderId="33" applyNumberFormat="0" applyFont="0" applyAlignment="0" applyProtection="0"/>
    <xf numFmtId="0" fontId="28" fillId="0" borderId="0">
      <alignment horizontal="left" vertical="top" wrapText="1"/>
    </xf>
    <xf numFmtId="0" fontId="29" fillId="0" borderId="0" applyNumberFormat="0" applyFill="0" applyBorder="0" applyAlignment="0" applyProtection="0"/>
    <xf numFmtId="0" fontId="30" fillId="0" borderId="26" applyNumberFormat="0" applyFill="0" applyAlignment="0" applyProtection="0"/>
    <xf numFmtId="0" fontId="31" fillId="0" borderId="27" applyNumberFormat="0" applyFill="0" applyAlignment="0" applyProtection="0"/>
    <xf numFmtId="0" fontId="32" fillId="0" borderId="28" applyNumberFormat="0" applyFill="0" applyAlignment="0" applyProtection="0"/>
    <xf numFmtId="0" fontId="32" fillId="0" borderId="0" applyNumberFormat="0" applyFill="0" applyBorder="0" applyAlignment="0" applyProtection="0"/>
    <xf numFmtId="0" fontId="33" fillId="11" borderId="0" applyNumberFormat="0" applyBorder="0" applyAlignment="0" applyProtection="0"/>
    <xf numFmtId="0" fontId="34" fillId="12" borderId="0" applyNumberFormat="0" applyBorder="0" applyAlignment="0" applyProtection="0"/>
    <xf numFmtId="0" fontId="35" fillId="13" borderId="0" applyNumberFormat="0" applyBorder="0" applyAlignment="0" applyProtection="0"/>
    <xf numFmtId="0" fontId="36" fillId="14" borderId="29" applyNumberFormat="0" applyAlignment="0" applyProtection="0"/>
    <xf numFmtId="0" fontId="37" fillId="15" borderId="30" applyNumberFormat="0" applyAlignment="0" applyProtection="0"/>
    <xf numFmtId="0" fontId="38" fillId="15" borderId="29" applyNumberFormat="0" applyAlignment="0" applyProtection="0"/>
    <xf numFmtId="0" fontId="39" fillId="0" borderId="31" applyNumberFormat="0" applyFill="0" applyAlignment="0" applyProtection="0"/>
    <xf numFmtId="0" fontId="40" fillId="16" borderId="32" applyNumberFormat="0" applyAlignment="0" applyProtection="0"/>
    <xf numFmtId="0" fontId="21" fillId="0" borderId="0" applyNumberFormat="0" applyFill="0" applyBorder="0" applyAlignment="0" applyProtection="0"/>
    <xf numFmtId="0" fontId="41" fillId="0" borderId="0" applyNumberFormat="0" applyFill="0" applyBorder="0" applyAlignment="0" applyProtection="0"/>
    <xf numFmtId="0" fontId="42" fillId="0" borderId="34" applyNumberFormat="0" applyFill="0" applyAlignment="0" applyProtection="0"/>
    <xf numFmtId="0" fontId="43"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43" fillId="25" borderId="0" applyNumberFormat="0" applyBorder="0" applyAlignment="0" applyProtection="0"/>
    <xf numFmtId="0" fontId="43"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43" fillId="29" borderId="0" applyNumberFormat="0" applyBorder="0" applyAlignment="0" applyProtection="0"/>
    <xf numFmtId="0" fontId="43"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43" fillId="33" borderId="0" applyNumberFormat="0" applyBorder="0" applyAlignment="0" applyProtection="0"/>
    <xf numFmtId="0" fontId="43" fillId="3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43" fillId="37" borderId="0" applyNumberFormat="0" applyBorder="0" applyAlignment="0" applyProtection="0"/>
    <xf numFmtId="0" fontId="43" fillId="38" borderId="0" applyNumberFormat="0" applyBorder="0" applyAlignment="0" applyProtection="0"/>
    <xf numFmtId="0" fontId="25" fillId="39" borderId="0" applyNumberFormat="0" applyBorder="0" applyAlignment="0" applyProtection="0"/>
    <xf numFmtId="0" fontId="25" fillId="40" borderId="0" applyNumberFormat="0" applyBorder="0" applyAlignment="0" applyProtection="0"/>
    <xf numFmtId="0" fontId="43" fillId="41" borderId="0" applyNumberFormat="0" applyBorder="0" applyAlignment="0" applyProtection="0"/>
    <xf numFmtId="164" fontId="28" fillId="0" borderId="0" applyFill="0" applyBorder="0" applyProtection="0">
      <alignment horizontal="right" vertical="top"/>
    </xf>
    <xf numFmtId="0" fontId="25" fillId="17" borderId="33" applyNumberFormat="0" applyFont="0" applyAlignment="0" applyProtection="0"/>
    <xf numFmtId="0" fontId="25" fillId="19" borderId="0" applyNumberFormat="0" applyBorder="0" applyAlignment="0" applyProtection="0"/>
    <xf numFmtId="0" fontId="25" fillId="20"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9" borderId="0" applyNumberFormat="0" applyBorder="0" applyAlignment="0" applyProtection="0"/>
    <xf numFmtId="0" fontId="25" fillId="40" borderId="0" applyNumberFormat="0" applyBorder="0" applyAlignment="0" applyProtection="0"/>
    <xf numFmtId="43" fontId="44" fillId="0" borderId="0" applyFont="0" applyFill="0" applyBorder="0" applyAlignment="0" applyProtection="0"/>
    <xf numFmtId="43" fontId="25" fillId="0" borderId="0" applyFont="0" applyFill="0" applyBorder="0" applyAlignment="0" applyProtection="0"/>
    <xf numFmtId="43" fontId="57" fillId="0" borderId="0" applyFont="0" applyFill="0" applyBorder="0" applyAlignment="0" applyProtection="0"/>
    <xf numFmtId="0" fontId="25" fillId="0" borderId="0"/>
    <xf numFmtId="0" fontId="28" fillId="0" borderId="0">
      <alignment horizontal="left" vertical="top" wrapText="1"/>
    </xf>
    <xf numFmtId="164" fontId="83" fillId="0" borderId="0" applyFill="0" applyBorder="0" applyProtection="0">
      <alignment horizontal="right" vertical="top"/>
    </xf>
  </cellStyleXfs>
  <cellXfs count="377">
    <xf numFmtId="0" fontId="0" fillId="0" borderId="0" xfId="0"/>
    <xf numFmtId="0" fontId="0" fillId="0" borderId="0" xfId="0" applyAlignment="1">
      <alignment horizontal="justify" vertical="center"/>
    </xf>
    <xf numFmtId="0" fontId="0" fillId="0" borderId="0" xfId="0" applyAlignment="1">
      <alignment horizontal="center" vertical="center" wrapText="1"/>
    </xf>
    <xf numFmtId="0" fontId="8" fillId="0" borderId="0" xfId="0" applyFont="1" applyBorder="1" applyAlignment="1">
      <alignment horizontal="left" vertical="center"/>
    </xf>
    <xf numFmtId="0" fontId="12" fillId="0" borderId="0" xfId="0" applyFont="1" applyAlignment="1">
      <alignment vertical="center"/>
    </xf>
    <xf numFmtId="0" fontId="4" fillId="0" borderId="0" xfId="0" applyFont="1" applyBorder="1" applyAlignment="1">
      <alignment horizontal="center" vertical="center" wrapText="1"/>
    </xf>
    <xf numFmtId="0" fontId="0" fillId="0" borderId="0" xfId="0" applyBorder="1" applyAlignment="1"/>
    <xf numFmtId="49" fontId="2"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textRotation="90" wrapText="1"/>
    </xf>
    <xf numFmtId="0" fontId="5" fillId="0" borderId="0" xfId="0" applyFont="1" applyBorder="1" applyAlignment="1">
      <alignment vertical="center"/>
    </xf>
    <xf numFmtId="0" fontId="17" fillId="7" borderId="0" xfId="0" applyFont="1" applyFill="1" applyAlignment="1">
      <alignment vertical="center"/>
    </xf>
    <xf numFmtId="0" fontId="18" fillId="7" borderId="0" xfId="0" applyFont="1" applyFill="1" applyBorder="1" applyAlignment="1">
      <alignment vertical="center"/>
    </xf>
    <xf numFmtId="0" fontId="5" fillId="7" borderId="0" xfId="0" applyFont="1" applyFill="1" applyBorder="1" applyAlignment="1">
      <alignment vertical="center"/>
    </xf>
    <xf numFmtId="0" fontId="10" fillId="0" borderId="0" xfId="0" applyFont="1" applyAlignment="1">
      <alignment vertical="center"/>
    </xf>
    <xf numFmtId="0" fontId="3" fillId="6" borderId="1" xfId="0" applyFont="1" applyFill="1" applyBorder="1" applyAlignment="1">
      <alignment vertical="center" wrapText="1"/>
    </xf>
    <xf numFmtId="0" fontId="3"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1" xfId="0" applyFont="1" applyFill="1" applyBorder="1" applyAlignment="1">
      <alignment vertical="center" wrapText="1"/>
    </xf>
    <xf numFmtId="0" fontId="7" fillId="6" borderId="1" xfId="0" applyFont="1" applyFill="1" applyBorder="1" applyAlignment="1">
      <alignment vertical="center" wrapText="1"/>
    </xf>
    <xf numFmtId="0" fontId="7" fillId="5" borderId="1" xfId="0" applyFont="1" applyFill="1" applyBorder="1" applyAlignment="1">
      <alignment horizontal="center" vertical="center" wrapText="1"/>
    </xf>
    <xf numFmtId="0" fontId="10" fillId="0" borderId="0" xfId="0" applyFont="1" applyBorder="1" applyAlignment="1">
      <alignment vertical="center"/>
    </xf>
    <xf numFmtId="0" fontId="7" fillId="8" borderId="1" xfId="0" applyFont="1" applyFill="1" applyBorder="1" applyAlignment="1">
      <alignment horizontal="center" vertical="center" wrapText="1"/>
    </xf>
    <xf numFmtId="0" fontId="7" fillId="6" borderId="1" xfId="0" applyFont="1" applyFill="1" applyBorder="1" applyAlignment="1">
      <alignment horizontal="justify" vertical="center" wrapText="1"/>
    </xf>
    <xf numFmtId="0" fontId="7" fillId="8" borderId="1" xfId="0" applyFont="1" applyFill="1" applyBorder="1" applyAlignment="1">
      <alignment vertical="center" wrapText="1"/>
    </xf>
    <xf numFmtId="0" fontId="7" fillId="6" borderId="1" xfId="0" applyFont="1" applyFill="1" applyBorder="1" applyAlignment="1">
      <alignment horizontal="center" vertical="center" wrapText="1"/>
    </xf>
    <xf numFmtId="0" fontId="5" fillId="8" borderId="1" xfId="0" applyFont="1" applyFill="1" applyBorder="1" applyAlignment="1">
      <alignment vertical="center" wrapText="1"/>
    </xf>
    <xf numFmtId="0" fontId="7" fillId="0" borderId="0" xfId="0" applyFont="1" applyBorder="1" applyAlignment="1">
      <alignment vertical="center"/>
    </xf>
    <xf numFmtId="0" fontId="7" fillId="2" borderId="7" xfId="0" applyFont="1" applyFill="1" applyBorder="1" applyAlignment="1">
      <alignment vertical="center" wrapText="1"/>
    </xf>
    <xf numFmtId="0" fontId="7" fillId="6" borderId="7" xfId="0" applyFont="1" applyFill="1" applyBorder="1" applyAlignment="1">
      <alignment vertical="center" textRotation="90" wrapText="1"/>
    </xf>
    <xf numFmtId="0" fontId="7" fillId="2" borderId="1" xfId="0" applyFont="1" applyFill="1" applyBorder="1" applyAlignment="1">
      <alignment horizontal="center" vertical="center" wrapText="1"/>
    </xf>
    <xf numFmtId="0" fontId="9" fillId="0" borderId="0" xfId="0" applyFont="1" applyAlignment="1">
      <alignment vertical="center"/>
    </xf>
    <xf numFmtId="0" fontId="1" fillId="0" borderId="0" xfId="0" applyFont="1" applyAlignment="1">
      <alignment vertical="center"/>
    </xf>
    <xf numFmtId="0" fontId="7" fillId="2" borderId="1" xfId="0" applyFont="1" applyFill="1" applyBorder="1" applyAlignment="1">
      <alignment vertical="center" textRotation="90" wrapText="1"/>
    </xf>
    <xf numFmtId="0" fontId="4" fillId="6" borderId="7" xfId="0" applyFont="1" applyFill="1" applyBorder="1" applyAlignment="1">
      <alignment vertical="center" wrapText="1"/>
    </xf>
    <xf numFmtId="0" fontId="7" fillId="6" borderId="7" xfId="0" applyFont="1" applyFill="1" applyBorder="1" applyAlignment="1">
      <alignment vertical="center" wrapText="1"/>
    </xf>
    <xf numFmtId="0" fontId="7" fillId="5"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0" xfId="0" applyFont="1" applyBorder="1" applyAlignment="1">
      <alignment vertical="center"/>
    </xf>
    <xf numFmtId="0" fontId="13" fillId="5"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1" xfId="0" applyFont="1" applyFill="1" applyBorder="1" applyAlignment="1">
      <alignment horizontal="left" vertical="center" wrapText="1"/>
    </xf>
    <xf numFmtId="0" fontId="16" fillId="5" borderId="1" xfId="0" applyFont="1" applyFill="1" applyBorder="1" applyAlignment="1">
      <alignment horizontal="left" vertical="center" wrapText="1" indent="2"/>
    </xf>
    <xf numFmtId="0" fontId="11" fillId="5" borderId="1" xfId="0" applyFont="1" applyFill="1" applyBorder="1" applyAlignment="1">
      <alignment vertical="center" wrapText="1"/>
    </xf>
    <xf numFmtId="0" fontId="7" fillId="10" borderId="1" xfId="0" applyFont="1" applyFill="1" applyBorder="1" applyAlignment="1">
      <alignment vertical="center" textRotation="90" wrapText="1"/>
    </xf>
    <xf numFmtId="0" fontId="7" fillId="10" borderId="18" xfId="0" applyFont="1" applyFill="1" applyBorder="1" applyAlignment="1">
      <alignment vertical="center" textRotation="90" wrapText="1"/>
    </xf>
    <xf numFmtId="0" fontId="7" fillId="10" borderId="19" xfId="0" applyFont="1" applyFill="1" applyBorder="1" applyAlignment="1">
      <alignment vertical="center" textRotation="90" wrapText="1"/>
    </xf>
    <xf numFmtId="0" fontId="7" fillId="5" borderId="18"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6" borderId="18" xfId="0" applyFont="1" applyFill="1" applyBorder="1" applyAlignment="1">
      <alignment horizontal="center" vertical="center" wrapText="1"/>
    </xf>
    <xf numFmtId="49" fontId="2" fillId="2" borderId="18" xfId="0" applyNumberFormat="1" applyFont="1" applyFill="1" applyBorder="1" applyAlignment="1">
      <alignment horizontal="center" vertical="center" wrapText="1"/>
    </xf>
    <xf numFmtId="0" fontId="4" fillId="6" borderId="18" xfId="0" applyFont="1" applyFill="1" applyBorder="1" applyAlignment="1">
      <alignment vertical="center" wrapText="1"/>
    </xf>
    <xf numFmtId="0" fontId="4" fillId="6" borderId="23"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8" xfId="0" applyFont="1" applyFill="1" applyBorder="1" applyAlignment="1">
      <alignment horizontal="left" vertical="center" wrapText="1"/>
    </xf>
    <xf numFmtId="0" fontId="7" fillId="5" borderId="1" xfId="0" applyFont="1" applyFill="1" applyBorder="1" applyAlignment="1">
      <alignment horizontal="center" vertical="center" wrapText="1"/>
    </xf>
    <xf numFmtId="0" fontId="7" fillId="2" borderId="1" xfId="0" applyFont="1" applyFill="1" applyBorder="1" applyAlignment="1">
      <alignment horizontal="center" vertical="center" textRotation="90" wrapText="1"/>
    </xf>
    <xf numFmtId="49" fontId="2" fillId="2"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2" borderId="8" xfId="0" applyFont="1" applyFill="1" applyBorder="1" applyAlignment="1">
      <alignment horizontal="left" vertical="center" wrapText="1"/>
    </xf>
    <xf numFmtId="0" fontId="7" fillId="5" borderId="1" xfId="0" applyFont="1" applyFill="1" applyBorder="1" applyAlignment="1">
      <alignment horizontal="center" vertical="center" wrapText="1"/>
    </xf>
    <xf numFmtId="0" fontId="7" fillId="2" borderId="19" xfId="0" applyFont="1" applyFill="1" applyBorder="1" applyAlignment="1">
      <alignment vertical="center" textRotation="90" wrapText="1"/>
    </xf>
    <xf numFmtId="0" fontId="7" fillId="2" borderId="1" xfId="0" applyFont="1" applyFill="1" applyBorder="1" applyAlignment="1">
      <alignment horizontal="center" vertical="center" textRotation="90" wrapText="1"/>
    </xf>
    <xf numFmtId="0" fontId="21" fillId="0" borderId="0" xfId="0" applyFont="1"/>
    <xf numFmtId="0" fontId="22" fillId="2" borderId="1" xfId="0" applyFont="1" applyFill="1" applyBorder="1" applyAlignment="1">
      <alignment horizontal="center" vertical="center" wrapText="1"/>
    </xf>
    <xf numFmtId="0" fontId="23" fillId="0" borderId="0" xfId="0" applyFont="1" applyFill="1" applyAlignment="1">
      <alignment vertical="center"/>
    </xf>
    <xf numFmtId="0" fontId="21" fillId="0" borderId="0" xfId="0" applyFont="1" applyFill="1"/>
    <xf numFmtId="0" fontId="23" fillId="0" borderId="0" xfId="0" applyFont="1" applyAlignment="1">
      <alignment vertical="center"/>
    </xf>
    <xf numFmtId="0" fontId="7" fillId="2" borderId="10" xfId="0" applyFont="1" applyFill="1" applyBorder="1" applyAlignment="1">
      <alignment horizontal="center" vertical="center" wrapText="1"/>
    </xf>
    <xf numFmtId="0" fontId="7" fillId="6" borderId="8"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26" fillId="0" borderId="0" xfId="0" applyFont="1"/>
    <xf numFmtId="0" fontId="27" fillId="0" borderId="0" xfId="0" applyFont="1"/>
    <xf numFmtId="0" fontId="0" fillId="0" borderId="0" xfId="0" applyAlignment="1"/>
    <xf numFmtId="0" fontId="0" fillId="0" borderId="0" xfId="0" applyFont="1"/>
    <xf numFmtId="0" fontId="7" fillId="2" borderId="7" xfId="0" applyFont="1" applyFill="1" applyBorder="1" applyAlignment="1">
      <alignment horizontal="center" vertical="center" wrapText="1"/>
    </xf>
    <xf numFmtId="0" fontId="7" fillId="2" borderId="2" xfId="0" applyFont="1" applyFill="1" applyBorder="1" applyAlignment="1">
      <alignment vertical="center" wrapText="1"/>
    </xf>
    <xf numFmtId="0" fontId="45" fillId="0" borderId="0" xfId="0" applyFont="1" applyAlignment="1">
      <alignment vertical="center"/>
    </xf>
    <xf numFmtId="0" fontId="46" fillId="0" borderId="0" xfId="0" applyFont="1" applyAlignment="1"/>
    <xf numFmtId="0" fontId="46" fillId="0" borderId="0" xfId="0" applyFont="1"/>
    <xf numFmtId="0" fontId="47" fillId="0" borderId="0" xfId="0" applyFont="1" applyAlignment="1">
      <alignment vertical="center"/>
    </xf>
    <xf numFmtId="0" fontId="45" fillId="0" borderId="0" xfId="0" applyFont="1" applyFill="1" applyAlignment="1">
      <alignment vertical="center"/>
    </xf>
    <xf numFmtId="0" fontId="47" fillId="0" borderId="0" xfId="0" applyFont="1" applyFill="1" applyAlignment="1">
      <alignment vertical="center"/>
    </xf>
    <xf numFmtId="0" fontId="50" fillId="0" borderId="0" xfId="0" applyFont="1"/>
    <xf numFmtId="49" fontId="48" fillId="2" borderId="18" xfId="0" applyNumberFormat="1" applyFont="1" applyFill="1" applyBorder="1" applyAlignment="1">
      <alignment horizontal="center" vertical="center" wrapText="1"/>
    </xf>
    <xf numFmtId="49" fontId="48" fillId="2" borderId="1" xfId="0" applyNumberFormat="1" applyFont="1" applyFill="1" applyBorder="1" applyAlignment="1">
      <alignment horizontal="center" vertical="center" wrapText="1"/>
    </xf>
    <xf numFmtId="0" fontId="48" fillId="2" borderId="1" xfId="0" applyFont="1" applyFill="1" applyBorder="1" applyAlignment="1">
      <alignment vertical="center" textRotation="90" wrapText="1"/>
    </xf>
    <xf numFmtId="0" fontId="43" fillId="0" borderId="0" xfId="0" applyFont="1"/>
    <xf numFmtId="0" fontId="7" fillId="2"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0" xfId="0" applyAlignment="1">
      <alignment horizontal="right"/>
    </xf>
    <xf numFmtId="0" fontId="7" fillId="0" borderId="0" xfId="0" applyFont="1" applyAlignment="1">
      <alignment horizontal="right"/>
    </xf>
    <xf numFmtId="0" fontId="13" fillId="0" borderId="0" xfId="0" applyFont="1" applyAlignment="1">
      <alignment horizontal="left" vertical="center"/>
    </xf>
    <xf numFmtId="0" fontId="13" fillId="5" borderId="6" xfId="0" applyFont="1" applyFill="1" applyBorder="1" applyAlignment="1">
      <alignment horizontal="left" vertical="center" wrapText="1"/>
    </xf>
    <xf numFmtId="0" fontId="11" fillId="0" borderId="0" xfId="0" applyFont="1"/>
    <xf numFmtId="0" fontId="13" fillId="6" borderId="1" xfId="0" applyFont="1" applyFill="1" applyBorder="1" applyAlignment="1">
      <alignment horizontal="center"/>
    </xf>
    <xf numFmtId="0" fontId="11" fillId="0" borderId="0" xfId="0" applyFont="1" applyAlignment="1">
      <alignment horizontal="left"/>
    </xf>
    <xf numFmtId="0" fontId="13" fillId="0" borderId="0" xfId="0" applyFont="1"/>
    <xf numFmtId="0" fontId="7" fillId="2" borderId="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0" fillId="5" borderId="1" xfId="0" applyFill="1" applyBorder="1"/>
    <xf numFmtId="0" fontId="0" fillId="5" borderId="1" xfId="0" applyFill="1" applyBorder="1" applyAlignment="1">
      <alignment horizontal="center"/>
    </xf>
    <xf numFmtId="16" fontId="0" fillId="0" borderId="0" xfId="0" applyNumberFormat="1"/>
    <xf numFmtId="0" fontId="52" fillId="0" borderId="0" xfId="0" applyFont="1" applyAlignment="1">
      <alignment horizontal="left" vertical="top" wrapText="1"/>
    </xf>
    <xf numFmtId="0" fontId="53" fillId="0" borderId="0" xfId="0" applyFont="1" applyAlignment="1">
      <alignment horizontal="center" vertical="center" wrapText="1"/>
    </xf>
    <xf numFmtId="0" fontId="52" fillId="0" borderId="0" xfId="0" applyFont="1" applyFill="1"/>
    <xf numFmtId="1" fontId="52" fillId="0" borderId="0" xfId="0" applyNumberFormat="1" applyFont="1" applyFill="1" applyAlignment="1" applyProtection="1">
      <alignment horizontal="center" vertical="center"/>
      <protection locked="0"/>
    </xf>
    <xf numFmtId="165" fontId="11" fillId="0" borderId="0" xfId="59" applyNumberFormat="1" applyFont="1" applyFill="1" applyAlignment="1" applyProtection="1">
      <alignment horizontal="left" vertical="center" wrapText="1"/>
    </xf>
    <xf numFmtId="165" fontId="11" fillId="0" borderId="0" xfId="59" applyNumberFormat="1" applyFont="1" applyFill="1" applyAlignment="1" applyProtection="1">
      <alignment horizontal="center" vertical="center"/>
    </xf>
    <xf numFmtId="165" fontId="11" fillId="0" borderId="0" xfId="59" applyNumberFormat="1" applyFont="1" applyFill="1" applyAlignment="1" applyProtection="1">
      <alignment horizontal="center" vertical="center" wrapText="1"/>
    </xf>
    <xf numFmtId="165" fontId="11" fillId="0" borderId="0" xfId="59" applyNumberFormat="1" applyFont="1" applyFill="1" applyAlignment="1" applyProtection="1">
      <alignment horizontal="left" vertical="center"/>
    </xf>
    <xf numFmtId="165" fontId="11" fillId="0" borderId="0" xfId="59" applyNumberFormat="1" applyFont="1" applyFill="1" applyAlignment="1" applyProtection="1">
      <alignment horizontal="center"/>
    </xf>
    <xf numFmtId="43" fontId="11" fillId="0" borderId="0" xfId="59" applyFont="1" applyFill="1" applyAlignment="1" applyProtection="1">
      <alignment horizontal="left"/>
    </xf>
    <xf numFmtId="43" fontId="54" fillId="0" borderId="0" xfId="59" applyFont="1" applyFill="1" applyAlignment="1" applyProtection="1">
      <alignment vertical="center"/>
    </xf>
    <xf numFmtId="165" fontId="11" fillId="0" borderId="0" xfId="59" applyNumberFormat="1" applyFont="1" applyFill="1" applyAlignment="1" applyProtection="1">
      <alignment vertical="center" wrapText="1"/>
    </xf>
    <xf numFmtId="43" fontId="52" fillId="0" borderId="0" xfId="59" applyFont="1" applyFill="1" applyAlignment="1" applyProtection="1">
      <alignment vertical="center"/>
    </xf>
    <xf numFmtId="0" fontId="52" fillId="0" borderId="0" xfId="0" applyFont="1" applyFill="1" applyAlignment="1">
      <alignment horizontal="left"/>
    </xf>
    <xf numFmtId="0" fontId="53" fillId="0" borderId="0" xfId="0" applyFont="1" applyFill="1"/>
    <xf numFmtId="0" fontId="56" fillId="0" borderId="0" xfId="0" applyFont="1" applyFill="1" applyAlignment="1">
      <alignment horizontal="left" vertical="center"/>
    </xf>
    <xf numFmtId="165" fontId="56" fillId="0" borderId="0" xfId="59" applyNumberFormat="1" applyFont="1" applyFill="1" applyAlignment="1" applyProtection="1">
      <alignment horizontal="left" vertical="center"/>
    </xf>
    <xf numFmtId="165" fontId="56" fillId="0" borderId="0" xfId="59" applyNumberFormat="1" applyFont="1" applyFill="1" applyAlignment="1" applyProtection="1">
      <alignment horizontal="left"/>
    </xf>
    <xf numFmtId="43" fontId="56" fillId="0" borderId="0" xfId="59" applyFont="1" applyFill="1" applyAlignment="1" applyProtection="1">
      <alignment horizontal="left"/>
    </xf>
    <xf numFmtId="43" fontId="55" fillId="0" borderId="0" xfId="59" applyFont="1" applyFill="1" applyAlignment="1" applyProtection="1">
      <alignment horizontal="left" vertical="center"/>
    </xf>
    <xf numFmtId="0" fontId="53" fillId="0" borderId="0" xfId="0" applyFont="1" applyFill="1" applyAlignment="1">
      <alignment horizontal="left"/>
    </xf>
    <xf numFmtId="1" fontId="52" fillId="42" borderId="7" xfId="0" applyNumberFormat="1" applyFont="1" applyFill="1" applyBorder="1" applyAlignment="1" applyProtection="1">
      <alignment horizontal="center" vertical="center" wrapText="1"/>
      <protection locked="0"/>
    </xf>
    <xf numFmtId="0" fontId="52" fillId="42" borderId="7" xfId="0" applyFont="1" applyFill="1" applyBorder="1" applyAlignment="1" applyProtection="1">
      <alignment horizontal="center" vertical="center" wrapText="1"/>
      <protection locked="0"/>
    </xf>
    <xf numFmtId="0" fontId="11" fillId="42" borderId="7" xfId="0" applyFont="1" applyFill="1" applyBorder="1" applyAlignment="1">
      <alignment horizontal="center" vertical="center" wrapText="1"/>
    </xf>
    <xf numFmtId="43" fontId="11" fillId="42" borderId="7" xfId="0" applyNumberFormat="1" applyFont="1" applyFill="1" applyBorder="1" applyAlignment="1">
      <alignment horizontal="center" vertical="center" wrapText="1"/>
    </xf>
    <xf numFmtId="43" fontId="54" fillId="42" borderId="7" xfId="0" applyNumberFormat="1" applyFont="1" applyFill="1" applyBorder="1" applyAlignment="1">
      <alignment horizontal="center" vertical="center" wrapText="1"/>
    </xf>
    <xf numFmtId="43" fontId="11" fillId="42" borderId="1" xfId="0" applyNumberFormat="1" applyFont="1" applyFill="1" applyBorder="1" applyAlignment="1">
      <alignment horizontal="center" vertical="center" wrapText="1"/>
    </xf>
    <xf numFmtId="0" fontId="60" fillId="0" borderId="0" xfId="0" applyFont="1" applyBorder="1" applyAlignment="1">
      <alignment horizontal="left" wrapText="1"/>
    </xf>
    <xf numFmtId="0" fontId="59" fillId="0" borderId="0" xfId="0" applyFont="1" applyBorder="1" applyAlignment="1">
      <alignment horizontal="left" wrapText="1"/>
    </xf>
    <xf numFmtId="0" fontId="61" fillId="0" borderId="0" xfId="0" applyFont="1" applyBorder="1" applyAlignment="1">
      <alignment vertical="top" wrapText="1"/>
    </xf>
    <xf numFmtId="0" fontId="21" fillId="0" borderId="0" xfId="0" applyFont="1" applyBorder="1" applyAlignment="1"/>
    <xf numFmtId="0" fontId="22" fillId="0" borderId="0" xfId="0" applyFont="1" applyBorder="1" applyAlignment="1"/>
    <xf numFmtId="0" fontId="22" fillId="0" borderId="0" xfId="0" applyFont="1" applyBorder="1" applyAlignment="1">
      <alignment horizontal="left"/>
    </xf>
    <xf numFmtId="0" fontId="59" fillId="0" borderId="0" xfId="0" applyFont="1" applyBorder="1" applyAlignment="1">
      <alignment wrapText="1"/>
    </xf>
    <xf numFmtId="0" fontId="21" fillId="0" borderId="0" xfId="0" applyFont="1" applyBorder="1" applyAlignment="1">
      <alignment horizontal="left"/>
    </xf>
    <xf numFmtId="0" fontId="60" fillId="0" borderId="0" xfId="0" applyFont="1" applyBorder="1" applyAlignment="1">
      <alignment vertical="center"/>
    </xf>
    <xf numFmtId="0" fontId="62" fillId="0" borderId="0" xfId="0" applyFont="1" applyBorder="1" applyAlignment="1">
      <alignment vertical="center" wrapText="1"/>
    </xf>
    <xf numFmtId="0" fontId="21" fillId="0" borderId="0" xfId="0" applyFont="1" applyBorder="1"/>
    <xf numFmtId="0" fontId="60" fillId="0" borderId="0" xfId="0" applyFont="1" applyAlignment="1">
      <alignment horizontal="left" vertical="center" wrapText="1"/>
    </xf>
    <xf numFmtId="0" fontId="60" fillId="0" borderId="0" xfId="0" applyFont="1" applyAlignment="1">
      <alignment horizontal="center" vertical="center"/>
    </xf>
    <xf numFmtId="0" fontId="63" fillId="0" borderId="0" xfId="0" applyFont="1" applyAlignment="1">
      <alignment horizontal="left" vertical="center"/>
    </xf>
    <xf numFmtId="0" fontId="46" fillId="0" borderId="0" xfId="0" applyFont="1" applyBorder="1" applyAlignment="1">
      <alignment horizontal="left"/>
    </xf>
    <xf numFmtId="0" fontId="45" fillId="5" borderId="1" xfId="0" applyFont="1" applyFill="1" applyBorder="1" applyAlignment="1">
      <alignment horizontal="center" vertical="center" wrapText="1"/>
    </xf>
    <xf numFmtId="0" fontId="10" fillId="5" borderId="13" xfId="0" applyFont="1" applyFill="1" applyBorder="1" applyAlignment="1">
      <alignment vertical="center" wrapText="1"/>
    </xf>
    <xf numFmtId="0" fontId="10" fillId="5" borderId="35" xfId="0" applyFont="1" applyFill="1" applyBorder="1" applyAlignment="1">
      <alignment vertical="center" wrapText="1"/>
    </xf>
    <xf numFmtId="0" fontId="45" fillId="5" borderId="18" xfId="0" applyFont="1" applyFill="1" applyBorder="1" applyAlignment="1">
      <alignment horizontal="center" vertical="center" wrapText="1"/>
    </xf>
    <xf numFmtId="165" fontId="58" fillId="0" borderId="0" xfId="59" applyNumberFormat="1" applyFont="1" applyFill="1" applyAlignment="1" applyProtection="1">
      <alignment horizontal="left" vertical="center"/>
    </xf>
    <xf numFmtId="0" fontId="46" fillId="0" borderId="0" xfId="0" applyFont="1" applyBorder="1" applyAlignment="1"/>
    <xf numFmtId="0" fontId="13" fillId="0" borderId="0" xfId="0" applyFont="1" applyFill="1"/>
    <xf numFmtId="0" fontId="75" fillId="0" borderId="0" xfId="0" applyFont="1" applyAlignment="1">
      <alignment horizontal="left" vertical="top" wrapText="1"/>
    </xf>
    <xf numFmtId="2" fontId="3" fillId="6" borderId="6" xfId="0" applyNumberFormat="1" applyFont="1" applyFill="1" applyBorder="1" applyAlignment="1">
      <alignment vertical="center" wrapText="1"/>
    </xf>
    <xf numFmtId="166" fontId="3" fillId="6" borderId="1" xfId="0" applyNumberFormat="1" applyFont="1" applyFill="1" applyBorder="1" applyAlignment="1">
      <alignment vertical="center" wrapText="1"/>
    </xf>
    <xf numFmtId="49" fontId="3" fillId="6" borderId="1" xfId="61" applyNumberFormat="1" applyFont="1" applyFill="1" applyBorder="1" applyAlignment="1">
      <alignment vertical="center" wrapText="1"/>
    </xf>
    <xf numFmtId="0" fontId="3" fillId="6" borderId="1" xfId="61" applyFont="1" applyFill="1" applyBorder="1" applyAlignment="1">
      <alignment vertical="center" wrapText="1"/>
    </xf>
    <xf numFmtId="49" fontId="69" fillId="6" borderId="1" xfId="61" applyNumberFormat="1" applyFont="1" applyFill="1" applyBorder="1" applyAlignment="1">
      <alignment vertical="center" wrapText="1"/>
    </xf>
    <xf numFmtId="0" fontId="69" fillId="6" borderId="1" xfId="61" applyFont="1" applyFill="1" applyBorder="1" applyAlignment="1">
      <alignment horizontal="center" vertical="center" wrapText="1"/>
    </xf>
    <xf numFmtId="49" fontId="48" fillId="6" borderId="1" xfId="0" applyNumberFormat="1" applyFont="1" applyFill="1" applyBorder="1" applyAlignment="1">
      <alignment vertical="center" wrapText="1"/>
    </xf>
    <xf numFmtId="49" fontId="3" fillId="6" borderId="1" xfId="0" applyNumberFormat="1" applyFont="1" applyFill="1" applyBorder="1" applyAlignment="1">
      <alignment vertical="center" wrapText="1"/>
    </xf>
    <xf numFmtId="0" fontId="69" fillId="6" borderId="1" xfId="0" applyFont="1" applyFill="1" applyBorder="1" applyAlignment="1">
      <alignment vertical="center" wrapText="1"/>
    </xf>
    <xf numFmtId="0" fontId="4" fillId="6" borderId="1" xfId="0" applyFont="1" applyFill="1" applyBorder="1" applyAlignment="1">
      <alignment horizontal="left" vertical="center" wrapText="1"/>
    </xf>
    <xf numFmtId="0" fontId="4" fillId="6" borderId="1" xfId="0" applyFont="1" applyFill="1" applyBorder="1" applyAlignment="1">
      <alignment wrapText="1"/>
    </xf>
    <xf numFmtId="0" fontId="7" fillId="2" borderId="1" xfId="0" applyFont="1" applyFill="1" applyBorder="1" applyAlignment="1">
      <alignment vertical="center" wrapText="1"/>
    </xf>
    <xf numFmtId="166" fontId="4" fillId="6" borderId="1" xfId="0" applyNumberFormat="1" applyFont="1" applyFill="1" applyBorder="1" applyAlignment="1">
      <alignment vertical="center" wrapText="1"/>
    </xf>
    <xf numFmtId="166" fontId="2" fillId="2" borderId="1" xfId="0" applyNumberFormat="1" applyFont="1" applyFill="1" applyBorder="1" applyAlignment="1">
      <alignment horizontal="center" vertical="center" wrapText="1"/>
    </xf>
    <xf numFmtId="166" fontId="7" fillId="9" borderId="1" xfId="0" applyNumberFormat="1" applyFont="1" applyFill="1" applyBorder="1" applyAlignment="1">
      <alignment vertical="center" wrapText="1"/>
    </xf>
    <xf numFmtId="166" fontId="7" fillId="6" borderId="1" xfId="0" applyNumberFormat="1" applyFont="1" applyFill="1" applyBorder="1" applyAlignment="1">
      <alignment vertical="center" wrapText="1"/>
    </xf>
    <xf numFmtId="166" fontId="7" fillId="2" borderId="1" xfId="0" applyNumberFormat="1" applyFont="1" applyFill="1" applyBorder="1" applyAlignment="1">
      <alignment vertical="center" wrapText="1"/>
    </xf>
    <xf numFmtId="2" fontId="13" fillId="6" borderId="1" xfId="0" applyNumberFormat="1" applyFont="1" applyFill="1" applyBorder="1" applyAlignment="1">
      <alignment horizontal="center" vertical="center" wrapText="1"/>
    </xf>
    <xf numFmtId="0" fontId="52" fillId="6" borderId="1" xfId="0" applyFont="1" applyFill="1" applyBorder="1" applyAlignment="1">
      <alignment horizontal="left" vertical="center" wrapText="1"/>
    </xf>
    <xf numFmtId="0" fontId="52" fillId="6"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45" fillId="5" borderId="18" xfId="0" applyFont="1" applyFill="1" applyBorder="1" applyAlignment="1">
      <alignment horizontal="center" vertical="center" wrapText="1"/>
    </xf>
    <xf numFmtId="0" fontId="45" fillId="5" borderId="1" xfId="0" applyFont="1" applyFill="1" applyBorder="1" applyAlignment="1">
      <alignment horizontal="center" vertical="center" wrapText="1"/>
    </xf>
    <xf numFmtId="0" fontId="71" fillId="0" borderId="0" xfId="62" applyFont="1" applyAlignment="1">
      <alignment vertical="center"/>
    </xf>
    <xf numFmtId="0" fontId="13" fillId="0" borderId="0" xfId="62" applyFont="1" applyAlignment="1"/>
    <xf numFmtId="0" fontId="81" fillId="0" borderId="0" xfId="62" applyFont="1">
      <alignment horizontal="left" vertical="top" wrapText="1"/>
    </xf>
    <xf numFmtId="0" fontId="81" fillId="0" borderId="0" xfId="62" applyFont="1" applyAlignment="1">
      <alignment horizontal="left" vertical="center" wrapText="1"/>
    </xf>
    <xf numFmtId="0" fontId="81" fillId="0" borderId="0" xfId="62" applyFont="1" applyAlignment="1">
      <alignment horizontal="right" vertical="center" wrapText="1"/>
    </xf>
    <xf numFmtId="0" fontId="72" fillId="7" borderId="0" xfId="62" applyFont="1" applyFill="1" applyAlignment="1">
      <alignment vertical="center"/>
    </xf>
    <xf numFmtId="0" fontId="13" fillId="7" borderId="0" xfId="62" applyFont="1" applyFill="1" applyAlignment="1"/>
    <xf numFmtId="0" fontId="71" fillId="7" borderId="0" xfId="62" applyFont="1" applyFill="1" applyAlignment="1">
      <alignment vertical="center"/>
    </xf>
    <xf numFmtId="0" fontId="13" fillId="0" borderId="0" xfId="62" applyFont="1" applyAlignment="1">
      <alignment vertical="center"/>
    </xf>
    <xf numFmtId="0" fontId="65" fillId="42" borderId="1" xfId="62" applyFont="1" applyFill="1" applyBorder="1" applyAlignment="1">
      <alignment horizontal="center" vertical="center" wrapText="1"/>
    </xf>
    <xf numFmtId="164" fontId="82" fillId="0" borderId="0" xfId="63" applyFont="1" applyAlignment="1">
      <alignment horizontal="right" vertical="center"/>
    </xf>
    <xf numFmtId="49" fontId="81" fillId="0" borderId="0" xfId="62" applyNumberFormat="1" applyFont="1">
      <alignment horizontal="left" vertical="top" wrapText="1"/>
    </xf>
    <xf numFmtId="0" fontId="82" fillId="6" borderId="0" xfId="62" applyFont="1" applyFill="1">
      <alignment horizontal="left" vertical="top" wrapText="1"/>
    </xf>
    <xf numFmtId="0" fontId="81" fillId="3" borderId="0" xfId="62" applyFont="1" applyFill="1">
      <alignment horizontal="left" vertical="top" wrapText="1"/>
    </xf>
    <xf numFmtId="0" fontId="82" fillId="3" borderId="0" xfId="62" applyFont="1" applyFill="1">
      <alignment horizontal="left" vertical="top" wrapText="1"/>
    </xf>
    <xf numFmtId="164" fontId="82" fillId="6" borderId="0" xfId="63" applyFont="1" applyFill="1" applyAlignment="1">
      <alignment horizontal="right" vertical="center"/>
    </xf>
    <xf numFmtId="0" fontId="81" fillId="6" borderId="1" xfId="62" applyFont="1" applyFill="1" applyBorder="1" applyAlignment="1">
      <alignment horizontal="right" vertical="center" wrapText="1"/>
    </xf>
    <xf numFmtId="0" fontId="84" fillId="6" borderId="1" xfId="62" applyFont="1" applyFill="1" applyBorder="1" applyAlignment="1">
      <alignment horizontal="right" vertical="center" wrapText="1"/>
    </xf>
    <xf numFmtId="0" fontId="52" fillId="6" borderId="1" xfId="62" applyFont="1" applyFill="1" applyBorder="1" applyAlignment="1">
      <alignment horizontal="right" vertical="center" wrapText="1"/>
    </xf>
    <xf numFmtId="0" fontId="81" fillId="6" borderId="0" xfId="62" applyFont="1" applyFill="1" applyAlignment="1">
      <alignment horizontal="left" vertical="center" wrapText="1"/>
    </xf>
    <xf numFmtId="0" fontId="85" fillId="0" borderId="0" xfId="62" applyFont="1" applyAlignment="1"/>
    <xf numFmtId="0" fontId="84" fillId="0" borderId="0" xfId="62" applyFont="1" applyAlignment="1">
      <alignment horizontal="left" vertical="center" wrapText="1"/>
    </xf>
    <xf numFmtId="0" fontId="86" fillId="7" borderId="0" xfId="62" applyFont="1" applyFill="1" applyAlignment="1">
      <alignment vertical="center"/>
    </xf>
    <xf numFmtId="0" fontId="85" fillId="0" borderId="0" xfId="62" applyFont="1" applyAlignment="1">
      <alignment vertical="center"/>
    </xf>
    <xf numFmtId="0" fontId="87" fillId="42" borderId="1" xfId="62" applyFont="1" applyFill="1" applyBorder="1" applyAlignment="1">
      <alignment horizontal="center" vertical="center" wrapText="1"/>
    </xf>
    <xf numFmtId="0" fontId="84" fillId="0" borderId="0" xfId="62" applyFont="1">
      <alignment horizontal="left" vertical="top" wrapText="1"/>
    </xf>
    <xf numFmtId="0" fontId="89" fillId="6" borderId="6" xfId="0" applyFont="1" applyFill="1" applyBorder="1" applyAlignment="1">
      <alignment vertical="center" wrapText="1"/>
    </xf>
    <xf numFmtId="0" fontId="89" fillId="6" borderId="1" xfId="62" applyFont="1" applyFill="1" applyBorder="1">
      <alignment horizontal="left" vertical="top" wrapText="1"/>
    </xf>
    <xf numFmtId="0" fontId="87" fillId="0" borderId="0" xfId="62" applyFont="1" applyAlignment="1">
      <alignment horizontal="right" vertical="center" wrapText="1"/>
    </xf>
    <xf numFmtId="0" fontId="91" fillId="0" borderId="0" xfId="62" applyFont="1" applyAlignment="1"/>
    <xf numFmtId="0" fontId="91" fillId="0" borderId="0" xfId="62" applyFont="1" applyAlignment="1">
      <alignment horizontal="right" vertical="center" wrapText="1"/>
    </xf>
    <xf numFmtId="164" fontId="87" fillId="0" borderId="0" xfId="63" applyFont="1" applyAlignment="1">
      <alignment horizontal="right" vertical="center"/>
    </xf>
    <xf numFmtId="0" fontId="87" fillId="6" borderId="1" xfId="62" applyFont="1" applyFill="1" applyBorder="1" applyAlignment="1">
      <alignment horizontal="right" vertical="center" wrapText="1"/>
    </xf>
    <xf numFmtId="164" fontId="87" fillId="6" borderId="0" xfId="63" applyFont="1" applyFill="1" applyAlignment="1">
      <alignment horizontal="right" vertical="center"/>
    </xf>
    <xf numFmtId="0" fontId="87" fillId="0" borderId="0" xfId="62" applyFont="1" applyAlignment="1">
      <alignment horizontal="center" wrapText="1"/>
    </xf>
    <xf numFmtId="0" fontId="81" fillId="0" borderId="0" xfId="62" applyFont="1" applyAlignment="1">
      <alignment horizontal="center" wrapText="1"/>
    </xf>
    <xf numFmtId="164" fontId="53" fillId="0" borderId="0" xfId="63" applyFont="1" applyAlignment="1">
      <alignment horizontal="right" vertical="center"/>
    </xf>
    <xf numFmtId="164" fontId="92" fillId="0" borderId="0" xfId="63" applyFont="1" applyAlignment="1">
      <alignment vertical="center"/>
    </xf>
    <xf numFmtId="0" fontId="81" fillId="3" borderId="0" xfId="62" applyFont="1" applyFill="1" applyAlignment="1">
      <alignment horizontal="right" vertical="top" wrapText="1"/>
    </xf>
    <xf numFmtId="0" fontId="93" fillId="6" borderId="1" xfId="0" applyFont="1" applyFill="1" applyBorder="1" applyAlignment="1">
      <alignment horizontal="center" vertical="center" wrapText="1"/>
    </xf>
    <xf numFmtId="166" fontId="48" fillId="6" borderId="1" xfId="0" applyNumberFormat="1" applyFont="1" applyFill="1" applyBorder="1" applyAlignment="1">
      <alignment vertical="center" wrapText="1"/>
    </xf>
    <xf numFmtId="166" fontId="69" fillId="6" borderId="1" xfId="0" applyNumberFormat="1" applyFont="1" applyFill="1" applyBorder="1" applyAlignment="1">
      <alignment vertical="center" wrapText="1"/>
    </xf>
    <xf numFmtId="166" fontId="69" fillId="6" borderId="6" xfId="0" applyNumberFormat="1" applyFont="1" applyFill="1" applyBorder="1" applyAlignment="1">
      <alignment vertical="center" wrapText="1"/>
    </xf>
    <xf numFmtId="2" fontId="69" fillId="6" borderId="6" xfId="0" applyNumberFormat="1" applyFont="1" applyFill="1" applyBorder="1" applyAlignment="1">
      <alignment vertical="center" wrapText="1"/>
    </xf>
    <xf numFmtId="0" fontId="7" fillId="2" borderId="1" xfId="0" applyFont="1" applyFill="1" applyBorder="1" applyAlignment="1">
      <alignment vertical="center" wrapText="1"/>
    </xf>
    <xf numFmtId="167" fontId="82" fillId="6" borderId="0" xfId="63" applyNumberFormat="1" applyFont="1" applyFill="1" applyAlignment="1">
      <alignment horizontal="right" vertical="center"/>
    </xf>
    <xf numFmtId="2" fontId="2" fillId="2" borderId="1" xfId="0" applyNumberFormat="1" applyFont="1" applyFill="1" applyBorder="1" applyAlignment="1">
      <alignment horizontal="center" vertical="center" wrapText="1"/>
    </xf>
    <xf numFmtId="2" fontId="4" fillId="6" borderId="1" xfId="0" applyNumberFormat="1" applyFont="1" applyFill="1" applyBorder="1" applyAlignment="1">
      <alignment vertical="center" wrapText="1"/>
    </xf>
    <xf numFmtId="2" fontId="7" fillId="2" borderId="1" xfId="0" applyNumberFormat="1" applyFont="1" applyFill="1" applyBorder="1" applyAlignment="1">
      <alignment vertical="center" wrapText="1"/>
    </xf>
    <xf numFmtId="4" fontId="69" fillId="6" borderId="1" xfId="0" applyNumberFormat="1" applyFont="1" applyFill="1" applyBorder="1" applyAlignment="1">
      <alignment vertical="center" wrapText="1"/>
    </xf>
    <xf numFmtId="0" fontId="2" fillId="3" borderId="2" xfId="0" applyFont="1" applyFill="1" applyBorder="1" applyAlignment="1">
      <alignment horizontal="left"/>
    </xf>
    <xf numFmtId="0" fontId="2" fillId="3" borderId="8" xfId="0" applyFont="1" applyFill="1" applyBorder="1" applyAlignment="1">
      <alignment horizontal="left"/>
    </xf>
    <xf numFmtId="0" fontId="0" fillId="6" borderId="2" xfId="0" applyFill="1" applyBorder="1" applyAlignment="1">
      <alignment horizontal="left" vertical="top" wrapText="1"/>
    </xf>
    <xf numFmtId="0" fontId="0" fillId="6" borderId="3" xfId="0" applyFill="1" applyBorder="1" applyAlignment="1">
      <alignment horizontal="left" vertical="top"/>
    </xf>
    <xf numFmtId="0" fontId="0" fillId="6" borderId="8" xfId="0" applyFill="1" applyBorder="1" applyAlignment="1">
      <alignment horizontal="left" vertical="top"/>
    </xf>
    <xf numFmtId="0" fontId="0" fillId="6" borderId="2" xfId="0" applyFill="1" applyBorder="1" applyAlignment="1">
      <alignment horizontal="center"/>
    </xf>
    <xf numFmtId="0" fontId="0" fillId="6" borderId="3" xfId="0" applyFill="1" applyBorder="1" applyAlignment="1">
      <alignment horizontal="center"/>
    </xf>
    <xf numFmtId="0" fontId="0" fillId="6" borderId="8" xfId="0" applyFill="1" applyBorder="1" applyAlignment="1">
      <alignment horizontal="center"/>
    </xf>
    <xf numFmtId="0" fontId="27" fillId="6" borderId="2" xfId="0" applyFont="1" applyFill="1" applyBorder="1" applyAlignment="1">
      <alignment horizontal="center"/>
    </xf>
    <xf numFmtId="0" fontId="27" fillId="6" borderId="3" xfId="0" applyFont="1" applyFill="1" applyBorder="1" applyAlignment="1">
      <alignment horizontal="center"/>
    </xf>
    <xf numFmtId="0" fontId="27" fillId="6" borderId="8" xfId="0" applyFont="1" applyFill="1" applyBorder="1" applyAlignment="1">
      <alignment horizontal="center"/>
    </xf>
    <xf numFmtId="0" fontId="10" fillId="5" borderId="37" xfId="0" applyFont="1" applyFill="1" applyBorder="1" applyAlignment="1">
      <alignment horizontal="center" vertical="center" wrapText="1"/>
    </xf>
    <xf numFmtId="0" fontId="10" fillId="5" borderId="39" xfId="0" applyFont="1" applyFill="1" applyBorder="1" applyAlignment="1">
      <alignment horizontal="center" vertical="center" wrapText="1"/>
    </xf>
    <xf numFmtId="49" fontId="68" fillId="2" borderId="16" xfId="0" applyNumberFormat="1" applyFont="1" applyFill="1" applyBorder="1" applyAlignment="1">
      <alignment horizontal="center" vertical="center" wrapText="1"/>
    </xf>
    <xf numFmtId="49" fontId="68" fillId="2" borderId="7" xfId="0" applyNumberFormat="1" applyFont="1" applyFill="1" applyBorder="1" applyAlignment="1">
      <alignment horizontal="center" vertical="center" wrapText="1"/>
    </xf>
    <xf numFmtId="49" fontId="68" fillId="2" borderId="17" xfId="0" applyNumberFormat="1" applyFont="1" applyFill="1" applyBorder="1" applyAlignment="1">
      <alignment horizontal="center" vertical="center" wrapText="1"/>
    </xf>
    <xf numFmtId="49" fontId="68" fillId="2" borderId="38" xfId="0" applyNumberFormat="1" applyFont="1" applyFill="1" applyBorder="1" applyAlignment="1">
      <alignment horizontal="center" vertical="center" wrapText="1"/>
    </xf>
    <xf numFmtId="49" fontId="79" fillId="2" borderId="15" xfId="0" applyNumberFormat="1" applyFont="1" applyFill="1" applyBorder="1" applyAlignment="1">
      <alignment horizontal="center" vertical="center" wrapText="1"/>
    </xf>
    <xf numFmtId="49" fontId="79" fillId="2" borderId="23" xfId="0" applyNumberFormat="1" applyFont="1" applyFill="1" applyBorder="1" applyAlignment="1">
      <alignment horizontal="center" vertical="center" wrapText="1"/>
    </xf>
    <xf numFmtId="49" fontId="79" fillId="2" borderId="16" xfId="0" applyNumberFormat="1" applyFont="1" applyFill="1" applyBorder="1" applyAlignment="1">
      <alignment horizontal="center" vertical="center" wrapText="1"/>
    </xf>
    <xf numFmtId="49" fontId="79" fillId="2" borderId="7" xfId="0" applyNumberFormat="1" applyFont="1" applyFill="1" applyBorder="1" applyAlignment="1">
      <alignment horizontal="center" vertical="center" wrapText="1"/>
    </xf>
    <xf numFmtId="49" fontId="79" fillId="2" borderId="36" xfId="0" applyNumberFormat="1" applyFont="1" applyFill="1" applyBorder="1" applyAlignment="1">
      <alignment horizontal="center" vertical="center" wrapText="1"/>
    </xf>
    <xf numFmtId="49" fontId="79" fillId="2" borderId="11" xfId="0" applyNumberFormat="1" applyFont="1" applyFill="1" applyBorder="1" applyAlignment="1">
      <alignment horizontal="center" vertical="center" wrapText="1"/>
    </xf>
    <xf numFmtId="0" fontId="10" fillId="5" borderId="36" xfId="0" applyFont="1" applyFill="1" applyBorder="1" applyAlignment="1">
      <alignment horizontal="center" wrapText="1"/>
    </xf>
    <xf numFmtId="0" fontId="10" fillId="5" borderId="40" xfId="0" applyFont="1" applyFill="1" applyBorder="1" applyAlignment="1">
      <alignment horizontal="center" wrapText="1"/>
    </xf>
    <xf numFmtId="0" fontId="10" fillId="5" borderId="41" xfId="0" applyFont="1" applyFill="1" applyBorder="1" applyAlignment="1">
      <alignment horizontal="center" wrapText="1"/>
    </xf>
    <xf numFmtId="0" fontId="3" fillId="6" borderId="7"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80" fillId="0" borderId="0" xfId="0" applyFont="1" applyBorder="1" applyAlignment="1"/>
    <xf numFmtId="0" fontId="45" fillId="5" borderId="15" xfId="0" applyFont="1" applyFill="1" applyBorder="1" applyAlignment="1">
      <alignment horizontal="center" vertical="center" wrapText="1"/>
    </xf>
    <xf numFmtId="0" fontId="45" fillId="5" borderId="18" xfId="0" applyFont="1" applyFill="1" applyBorder="1" applyAlignment="1">
      <alignment horizontal="center" vertical="center" wrapText="1"/>
    </xf>
    <xf numFmtId="0" fontId="45" fillId="5" borderId="16" xfId="0" applyFont="1" applyFill="1" applyBorder="1" applyAlignment="1">
      <alignment horizontal="center" vertical="center" wrapText="1"/>
    </xf>
    <xf numFmtId="0" fontId="45" fillId="5" borderId="1" xfId="0" applyFont="1" applyFill="1" applyBorder="1" applyAlignment="1">
      <alignment horizontal="center" vertical="center" wrapText="1"/>
    </xf>
    <xf numFmtId="0" fontId="45" fillId="5" borderId="17" xfId="0" applyFont="1" applyFill="1" applyBorder="1" applyAlignment="1">
      <alignment horizontal="center" vertical="center" wrapText="1"/>
    </xf>
    <xf numFmtId="0" fontId="45" fillId="5" borderId="19" xfId="0" applyFont="1" applyFill="1" applyBorder="1" applyAlignment="1">
      <alignment horizontal="center" vertical="center" wrapText="1"/>
    </xf>
    <xf numFmtId="49" fontId="68" fillId="2" borderId="15" xfId="0" applyNumberFormat="1" applyFont="1" applyFill="1" applyBorder="1" applyAlignment="1">
      <alignment horizontal="center" vertical="center" wrapText="1"/>
    </xf>
    <xf numFmtId="49" fontId="68" fillId="2" borderId="23" xfId="0" applyNumberFormat="1" applyFont="1" applyFill="1" applyBorder="1" applyAlignment="1">
      <alignment horizontal="center" vertical="center" wrapText="1"/>
    </xf>
    <xf numFmtId="0" fontId="69" fillId="6" borderId="2" xfId="0" applyFont="1" applyFill="1" applyBorder="1" applyAlignment="1">
      <alignment horizontal="center" vertical="center" wrapText="1"/>
    </xf>
    <xf numFmtId="0" fontId="69" fillId="6" borderId="3" xfId="0" applyFont="1" applyFill="1" applyBorder="1" applyAlignment="1">
      <alignment horizontal="center" vertical="center" wrapText="1"/>
    </xf>
    <xf numFmtId="0" fontId="69" fillId="6"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7" fillId="5" borderId="7" xfId="0" applyFont="1" applyFill="1" applyBorder="1" applyAlignment="1">
      <alignment horizontal="center" vertical="center"/>
    </xf>
    <xf numFmtId="0" fontId="7" fillId="5" borderId="6" xfId="0" applyFont="1" applyFill="1" applyBorder="1" applyAlignment="1">
      <alignment horizontal="center" vertical="center"/>
    </xf>
    <xf numFmtId="0" fontId="82" fillId="0" borderId="0" xfId="62" applyFont="1">
      <alignment horizontal="left" vertical="top" wrapText="1"/>
    </xf>
    <xf numFmtId="0" fontId="65" fillId="42" borderId="1" xfId="62" applyFont="1" applyFill="1" applyBorder="1" applyAlignment="1">
      <alignment horizontal="center" vertical="center" wrapText="1"/>
    </xf>
    <xf numFmtId="0" fontId="65" fillId="42" borderId="2" xfId="62" applyFont="1" applyFill="1" applyBorder="1" applyAlignment="1">
      <alignment horizontal="center" vertical="center" wrapText="1"/>
    </xf>
    <xf numFmtId="0" fontId="65" fillId="42" borderId="8" xfId="62" applyFont="1" applyFill="1" applyBorder="1" applyAlignment="1">
      <alignment horizontal="center" vertical="center" wrapText="1"/>
    </xf>
    <xf numFmtId="0" fontId="65" fillId="42" borderId="3" xfId="62" applyFont="1" applyFill="1" applyBorder="1" applyAlignment="1">
      <alignment horizontal="center" vertical="center" wrapText="1"/>
    </xf>
    <xf numFmtId="0" fontId="87" fillId="42" borderId="1" xfId="62" applyFont="1" applyFill="1" applyBorder="1" applyAlignment="1">
      <alignment horizontal="center" vertical="center" wrapText="1"/>
    </xf>
    <xf numFmtId="0" fontId="82" fillId="0" borderId="0" xfId="62" applyFont="1" applyAlignment="1">
      <alignment horizontal="left" vertical="top"/>
    </xf>
    <xf numFmtId="0" fontId="82" fillId="6" borderId="0" xfId="62" applyFont="1" applyFill="1" applyAlignment="1">
      <alignment horizontal="left" vertical="top"/>
    </xf>
    <xf numFmtId="0" fontId="82" fillId="6" borderId="0" xfId="62" applyFont="1" applyFill="1">
      <alignment horizontal="left" vertical="top" wrapText="1"/>
    </xf>
    <xf numFmtId="0" fontId="4" fillId="6" borderId="7"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8" xfId="0" applyFont="1" applyFill="1" applyBorder="1" applyAlignment="1">
      <alignment horizontal="left" vertical="center" wrapText="1"/>
    </xf>
    <xf numFmtId="0" fontId="0" fillId="0" borderId="0" xfId="0" applyBorder="1" applyAlignment="1">
      <alignment horizontal="center"/>
    </xf>
    <xf numFmtId="0" fontId="12" fillId="0" borderId="0" xfId="0" applyFont="1" applyAlignment="1">
      <alignment horizontal="center" vertical="center" wrapText="1"/>
    </xf>
    <xf numFmtId="0" fontId="7" fillId="5" borderId="1" xfId="0" applyFont="1" applyFill="1" applyBorder="1" applyAlignment="1">
      <alignment horizontal="center" vertical="center" wrapText="1"/>
    </xf>
    <xf numFmtId="0" fontId="7" fillId="10" borderId="16" xfId="0" applyFont="1" applyFill="1" applyBorder="1" applyAlignment="1">
      <alignment horizontal="center" vertical="center" wrapText="1"/>
    </xf>
    <xf numFmtId="0" fontId="7" fillId="10" borderId="17" xfId="0" applyFont="1" applyFill="1" applyBorder="1" applyAlignment="1">
      <alignment horizontal="center" vertical="center" wrapText="1"/>
    </xf>
    <xf numFmtId="0" fontId="7" fillId="2" borderId="15" xfId="0" applyFont="1" applyFill="1" applyBorder="1" applyAlignment="1">
      <alignment horizontal="center" vertical="center" textRotation="90" wrapText="1"/>
    </xf>
    <xf numFmtId="0" fontId="7" fillId="2" borderId="18" xfId="0" applyFont="1" applyFill="1" applyBorder="1" applyAlignment="1">
      <alignment horizontal="center" vertical="center" textRotation="90" wrapText="1"/>
    </xf>
    <xf numFmtId="0" fontId="7" fillId="2" borderId="16" xfId="0" applyFont="1" applyFill="1" applyBorder="1" applyAlignment="1">
      <alignment horizontal="center" vertical="center" textRotation="90" wrapText="1"/>
    </xf>
    <xf numFmtId="0" fontId="7" fillId="2" borderId="1" xfId="0" applyFont="1" applyFill="1" applyBorder="1" applyAlignment="1">
      <alignment horizontal="center" vertical="center" textRotation="90" wrapText="1"/>
    </xf>
    <xf numFmtId="0" fontId="7" fillId="2" borderId="17" xfId="0" applyFont="1" applyFill="1" applyBorder="1" applyAlignment="1">
      <alignment vertical="center" textRotation="90" wrapText="1"/>
    </xf>
    <xf numFmtId="0" fontId="7" fillId="2" borderId="19" xfId="0" applyFont="1" applyFill="1" applyBorder="1" applyAlignment="1">
      <alignment vertical="center" textRotation="90" wrapText="1"/>
    </xf>
    <xf numFmtId="0" fontId="7" fillId="10" borderId="1" xfId="0" applyFont="1" applyFill="1" applyBorder="1" applyAlignment="1">
      <alignment horizontal="center" vertical="center" wrapText="1"/>
    </xf>
    <xf numFmtId="0" fontId="7" fillId="10" borderId="19" xfId="0" applyFont="1" applyFill="1" applyBorder="1" applyAlignment="1">
      <alignment horizontal="center" vertical="center" wrapText="1"/>
    </xf>
    <xf numFmtId="0" fontId="7" fillId="2" borderId="18"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48" fillId="2" borderId="16"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48" fillId="2" borderId="15" xfId="0" applyFont="1" applyFill="1" applyBorder="1" applyAlignment="1">
      <alignment horizontal="center" vertical="center" wrapText="1"/>
    </xf>
    <xf numFmtId="0" fontId="48"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10" borderId="15"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46" fillId="0" borderId="0" xfId="0" applyFont="1" applyAlignment="1">
      <alignment horizontal="center"/>
    </xf>
    <xf numFmtId="0" fontId="7" fillId="2" borderId="24"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7" fillId="2" borderId="15"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horizontal="center" vertical="center" textRotation="90" wrapText="1"/>
    </xf>
    <xf numFmtId="0" fontId="7" fillId="2" borderId="8" xfId="0" applyFont="1" applyFill="1" applyBorder="1" applyAlignment="1">
      <alignment horizontal="center" vertical="center" textRotation="90" wrapText="1"/>
    </xf>
    <xf numFmtId="0" fontId="0" fillId="0" borderId="14" xfId="0" applyBorder="1" applyAlignment="1">
      <alignment horizontal="right"/>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0" fillId="0" borderId="0" xfId="0" applyAlignment="1">
      <alignment horizontal="center"/>
    </xf>
    <xf numFmtId="0" fontId="12" fillId="0" borderId="0" xfId="0" applyFont="1" applyAlignment="1">
      <alignment horizontal="left" vertical="center" wrapText="1"/>
    </xf>
    <xf numFmtId="0" fontId="7" fillId="2" borderId="1" xfId="0" applyFont="1" applyFill="1" applyBorder="1" applyAlignment="1">
      <alignment vertical="center" wrapText="1"/>
    </xf>
    <xf numFmtId="0" fontId="13" fillId="2" borderId="1" xfId="0" applyFont="1" applyFill="1" applyBorder="1" applyAlignment="1">
      <alignment horizontal="left" vertical="center" wrapText="1"/>
    </xf>
    <xf numFmtId="0" fontId="0" fillId="6" borderId="1" xfId="0" applyFill="1" applyBorder="1" applyAlignment="1">
      <alignment horizontal="center"/>
    </xf>
    <xf numFmtId="165" fontId="11" fillId="0" borderId="0" xfId="59" applyNumberFormat="1" applyFont="1" applyFill="1" applyAlignment="1" applyProtection="1">
      <alignment horizontal="center" vertical="center" wrapText="1"/>
    </xf>
    <xf numFmtId="0" fontId="66" fillId="0" borderId="0" xfId="0" applyFont="1" applyBorder="1" applyAlignment="1">
      <alignment horizontal="left" wrapText="1"/>
    </xf>
    <xf numFmtId="0" fontId="48" fillId="0" borderId="0" xfId="0" applyFont="1" applyBorder="1" applyAlignment="1">
      <alignment wrapText="1"/>
    </xf>
    <xf numFmtId="0" fontId="69" fillId="0" borderId="0" xfId="0" applyFont="1" applyBorder="1" applyAlignment="1">
      <alignment horizontal="left" vertical="top" wrapText="1"/>
    </xf>
    <xf numFmtId="0" fontId="48" fillId="0" borderId="4" xfId="0" applyFont="1" applyBorder="1" applyAlignment="1">
      <alignment horizontal="left"/>
    </xf>
    <xf numFmtId="0" fontId="48" fillId="0" borderId="0" xfId="0" applyFont="1" applyBorder="1" applyAlignment="1">
      <alignment horizontal="left"/>
    </xf>
    <xf numFmtId="0" fontId="22" fillId="0" borderId="0" xfId="0" applyFont="1" applyBorder="1" applyAlignment="1">
      <alignment horizontal="center"/>
    </xf>
    <xf numFmtId="0" fontId="46" fillId="0" borderId="0" xfId="0" applyFont="1" applyBorder="1" applyAlignment="1">
      <alignment horizontal="center"/>
    </xf>
    <xf numFmtId="0" fontId="23" fillId="0" borderId="0" xfId="0" applyFont="1" applyAlignment="1">
      <alignment horizontal="center" vertical="center"/>
    </xf>
    <xf numFmtId="0" fontId="69" fillId="0" borderId="0" xfId="0" applyFont="1" applyBorder="1" applyAlignment="1">
      <alignment vertical="top" wrapText="1"/>
    </xf>
    <xf numFmtId="0" fontId="61" fillId="0" borderId="0" xfId="0" applyFont="1" applyBorder="1" applyAlignment="1">
      <alignment horizontal="center" vertical="top" wrapText="1"/>
    </xf>
    <xf numFmtId="0" fontId="23" fillId="0" borderId="0" xfId="0" applyFont="1" applyAlignment="1">
      <alignment horizontal="left" vertical="center"/>
    </xf>
    <xf numFmtId="0" fontId="66" fillId="0" borderId="4" xfId="0" applyFont="1" applyBorder="1" applyAlignment="1">
      <alignment horizontal="left" wrapText="1"/>
    </xf>
    <xf numFmtId="0" fontId="67" fillId="0" borderId="4" xfId="0" applyFont="1" applyBorder="1" applyAlignment="1">
      <alignment horizontal="center" wrapText="1"/>
    </xf>
    <xf numFmtId="0" fontId="67" fillId="0" borderId="0" xfId="0" applyFont="1" applyBorder="1" applyAlignment="1">
      <alignment horizontal="center" wrapText="1"/>
    </xf>
    <xf numFmtId="0" fontId="67" fillId="0" borderId="4" xfId="0" applyFont="1" applyBorder="1" applyAlignment="1">
      <alignment horizontal="left" wrapText="1"/>
    </xf>
    <xf numFmtId="0" fontId="67" fillId="0" borderId="0" xfId="0" applyFont="1" applyBorder="1" applyAlignment="1">
      <alignment horizontal="left" wrapText="1"/>
    </xf>
    <xf numFmtId="0" fontId="61" fillId="0" borderId="0" xfId="0" applyFont="1" applyBorder="1" applyAlignment="1">
      <alignment horizontal="center" wrapText="1"/>
    </xf>
    <xf numFmtId="0" fontId="60" fillId="0" borderId="0" xfId="0" applyFont="1" applyBorder="1" applyAlignment="1">
      <alignment horizontal="center" wrapText="1"/>
    </xf>
    <xf numFmtId="0" fontId="21" fillId="0" borderId="0" xfId="0" applyFont="1" applyBorder="1" applyAlignment="1">
      <alignment horizontal="center"/>
    </xf>
    <xf numFmtId="0" fontId="69" fillId="0" borderId="0" xfId="0" applyFont="1" applyBorder="1" applyAlignment="1">
      <alignment wrapText="1"/>
    </xf>
    <xf numFmtId="0" fontId="69" fillId="0" borderId="0" xfId="0" applyFont="1" applyBorder="1" applyAlignment="1">
      <alignment horizontal="left" wrapText="1"/>
    </xf>
    <xf numFmtId="0" fontId="59" fillId="0" borderId="0" xfId="0" applyFont="1" applyBorder="1" applyAlignment="1">
      <alignment horizontal="left" wrapText="1"/>
    </xf>
    <xf numFmtId="0" fontId="66" fillId="0" borderId="0" xfId="0" applyFont="1" applyBorder="1" applyAlignment="1">
      <alignment horizontal="center" wrapText="1"/>
    </xf>
    <xf numFmtId="0" fontId="66" fillId="4" borderId="0" xfId="0" applyFont="1" applyFill="1" applyBorder="1" applyAlignment="1">
      <alignment horizontal="left" wrapText="1"/>
    </xf>
    <xf numFmtId="0" fontId="48" fillId="0" borderId="0" xfId="0" applyFont="1" applyBorder="1" applyAlignment="1">
      <alignment horizontal="center"/>
    </xf>
    <xf numFmtId="0" fontId="48" fillId="0" borderId="0" xfId="0" applyFont="1" applyBorder="1" applyAlignment="1">
      <alignment horizontal="left" wrapText="1"/>
    </xf>
    <xf numFmtId="0" fontId="48" fillId="0" borderId="4" xfId="0" applyFont="1" applyBorder="1" applyAlignment="1">
      <alignment horizontal="left" wrapText="1"/>
    </xf>
    <xf numFmtId="0" fontId="65" fillId="0" borderId="12" xfId="0" applyFont="1" applyBorder="1" applyAlignment="1">
      <alignment horizontal="left" vertical="center" wrapText="1"/>
    </xf>
    <xf numFmtId="0" fontId="65" fillId="0" borderId="0" xfId="0" applyFont="1" applyBorder="1" applyAlignment="1">
      <alignment horizontal="left" vertical="center" wrapText="1"/>
    </xf>
    <xf numFmtId="0" fontId="22" fillId="0" borderId="0" xfId="0" applyFont="1" applyBorder="1" applyAlignment="1">
      <alignment horizontal="center" wrapText="1"/>
    </xf>
    <xf numFmtId="0" fontId="48" fillId="0" borderId="0" xfId="0" applyFont="1" applyBorder="1" applyAlignment="1">
      <alignment horizontal="center" wrapText="1"/>
    </xf>
  </cellXfs>
  <cellStyles count="64">
    <cellStyle name="20% - Accent1 2" xfId="46" xr:uid="{00000000-0005-0000-0000-000000000000}"/>
    <cellStyle name="20% - Accent2 2" xfId="48" xr:uid="{00000000-0005-0000-0000-000001000000}"/>
    <cellStyle name="20% - Accent3 2" xfId="50" xr:uid="{00000000-0005-0000-0000-000002000000}"/>
    <cellStyle name="20% - Accent4 2" xfId="52" xr:uid="{00000000-0005-0000-0000-000003000000}"/>
    <cellStyle name="20% - Accent5 2" xfId="54" xr:uid="{00000000-0005-0000-0000-000004000000}"/>
    <cellStyle name="20% - Accent6 2" xfId="56" xr:uid="{00000000-0005-0000-0000-000005000000}"/>
    <cellStyle name="20% - Акцент1 2" xfId="21" xr:uid="{00000000-0005-0000-0000-000006000000}"/>
    <cellStyle name="20% - Акцент2 2" xfId="25" xr:uid="{00000000-0005-0000-0000-000007000000}"/>
    <cellStyle name="20% - Акцент3 2" xfId="29" xr:uid="{00000000-0005-0000-0000-000008000000}"/>
    <cellStyle name="20% - Акцент4 2" xfId="33" xr:uid="{00000000-0005-0000-0000-000009000000}"/>
    <cellStyle name="20% - Акцент5 2" xfId="37" xr:uid="{00000000-0005-0000-0000-00000A000000}"/>
    <cellStyle name="20% - Акцент6 2" xfId="41" xr:uid="{00000000-0005-0000-0000-00000B000000}"/>
    <cellStyle name="40% - Accent1 2" xfId="47" xr:uid="{00000000-0005-0000-0000-00000C000000}"/>
    <cellStyle name="40% - Accent2 2" xfId="49" xr:uid="{00000000-0005-0000-0000-00000D000000}"/>
    <cellStyle name="40% - Accent3 2" xfId="51" xr:uid="{00000000-0005-0000-0000-00000E000000}"/>
    <cellStyle name="40% - Accent4 2" xfId="53" xr:uid="{00000000-0005-0000-0000-00000F000000}"/>
    <cellStyle name="40% - Accent5 2" xfId="55" xr:uid="{00000000-0005-0000-0000-000010000000}"/>
    <cellStyle name="40% - Accent6 2" xfId="57" xr:uid="{00000000-0005-0000-0000-000011000000}"/>
    <cellStyle name="40% - Акцент1 2" xfId="22" xr:uid="{00000000-0005-0000-0000-000012000000}"/>
    <cellStyle name="40% - Акцент2 2" xfId="26" xr:uid="{00000000-0005-0000-0000-000013000000}"/>
    <cellStyle name="40% - Акцент3 2" xfId="30" xr:uid="{00000000-0005-0000-0000-000014000000}"/>
    <cellStyle name="40% - Акцент4 2" xfId="34" xr:uid="{00000000-0005-0000-0000-000015000000}"/>
    <cellStyle name="40% - Акцент5 2" xfId="38" xr:uid="{00000000-0005-0000-0000-000016000000}"/>
    <cellStyle name="40% - Акцент6 2" xfId="42" xr:uid="{00000000-0005-0000-0000-000017000000}"/>
    <cellStyle name="60% - Акцент1 2" xfId="23" xr:uid="{00000000-0005-0000-0000-000018000000}"/>
    <cellStyle name="60% - Акцент2 2" xfId="27" xr:uid="{00000000-0005-0000-0000-000019000000}"/>
    <cellStyle name="60% - Акцент3 2" xfId="31" xr:uid="{00000000-0005-0000-0000-00001A000000}"/>
    <cellStyle name="60% - Акцент4 2" xfId="35" xr:uid="{00000000-0005-0000-0000-00001B000000}"/>
    <cellStyle name="60% - Акцент5 2" xfId="39" xr:uid="{00000000-0005-0000-0000-00001C000000}"/>
    <cellStyle name="60% - Акцент6 2" xfId="43" xr:uid="{00000000-0005-0000-0000-00001D000000}"/>
    <cellStyle name="Comma" xfId="59" builtinId="3"/>
    <cellStyle name="Comma 15" xfId="58" xr:uid="{00000000-0005-0000-0000-00001F000000}"/>
    <cellStyle name="Comma 2 6" xfId="60" xr:uid="{00000000-0005-0000-0000-000020000000}"/>
    <cellStyle name="Normal" xfId="0" builtinId="0"/>
    <cellStyle name="Normal 2" xfId="61" xr:uid="{83167AD8-752A-4D12-A9F8-C7F2178A32F5}"/>
    <cellStyle name="Normal 3" xfId="1" xr:uid="{00000000-0005-0000-0000-000022000000}"/>
    <cellStyle name="Normal 4" xfId="62" xr:uid="{D8DD83DE-D6D3-4C3C-8BC0-005A3CFF257C}"/>
    <cellStyle name="Note" xfId="2" builtinId="10" customBuiltin="1"/>
    <cellStyle name="Note 2" xfId="45" xr:uid="{00000000-0005-0000-0000-000024000000}"/>
    <cellStyle name="SN_241" xfId="44" xr:uid="{00000000-0005-0000-0000-000025000000}"/>
    <cellStyle name="SN_b 2" xfId="63" xr:uid="{18A3DC9F-1832-4E42-84F8-18A288D6214C}"/>
    <cellStyle name="Акцент1 2" xfId="20" xr:uid="{00000000-0005-0000-0000-000027000000}"/>
    <cellStyle name="Акцент2 2" xfId="24" xr:uid="{00000000-0005-0000-0000-000028000000}"/>
    <cellStyle name="Акцент3 2" xfId="28" xr:uid="{00000000-0005-0000-0000-000029000000}"/>
    <cellStyle name="Акцент4 2" xfId="32" xr:uid="{00000000-0005-0000-0000-00002A000000}"/>
    <cellStyle name="Акцент5 2" xfId="36" xr:uid="{00000000-0005-0000-0000-00002B000000}"/>
    <cellStyle name="Акцент6 2" xfId="40" xr:uid="{00000000-0005-0000-0000-00002C000000}"/>
    <cellStyle name="Ввод  2" xfId="12" xr:uid="{00000000-0005-0000-0000-00002D000000}"/>
    <cellStyle name="Вывод 2" xfId="13" xr:uid="{00000000-0005-0000-0000-00002E000000}"/>
    <cellStyle name="Вычисление 2" xfId="14" xr:uid="{00000000-0005-0000-0000-00002F000000}"/>
    <cellStyle name="Заголовок 1 2" xfId="5" xr:uid="{00000000-0005-0000-0000-000030000000}"/>
    <cellStyle name="Заголовок 2 2" xfId="6" xr:uid="{00000000-0005-0000-0000-000031000000}"/>
    <cellStyle name="Заголовок 3 2" xfId="7" xr:uid="{00000000-0005-0000-0000-000032000000}"/>
    <cellStyle name="Заголовок 4 2" xfId="8" xr:uid="{00000000-0005-0000-0000-000033000000}"/>
    <cellStyle name="Итог 2" xfId="19" xr:uid="{00000000-0005-0000-0000-000034000000}"/>
    <cellStyle name="Контрольная ячейка 2" xfId="16" xr:uid="{00000000-0005-0000-0000-000035000000}"/>
    <cellStyle name="Название 2" xfId="4" xr:uid="{00000000-0005-0000-0000-000036000000}"/>
    <cellStyle name="Нейтральный 2" xfId="11" xr:uid="{00000000-0005-0000-0000-000037000000}"/>
    <cellStyle name="Обычный 2" xfId="3" xr:uid="{00000000-0005-0000-0000-000038000000}"/>
    <cellStyle name="Плохой 2" xfId="10" xr:uid="{00000000-0005-0000-0000-000039000000}"/>
    <cellStyle name="Пояснение 2" xfId="18" xr:uid="{00000000-0005-0000-0000-00003A000000}"/>
    <cellStyle name="Связанная ячейка 2" xfId="15" xr:uid="{00000000-0005-0000-0000-00003B000000}"/>
    <cellStyle name="Текст предупреждения 2" xfId="17" xr:uid="{00000000-0005-0000-0000-00003C000000}"/>
    <cellStyle name="Хороший 2" xfId="9" xr:uid="{00000000-0005-0000-0000-00003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Karine/Desktop/2023t/&#1330;&#1397;&#1400;&#1410;&#1403;&#1381;%2023/&#1348;&#1338;&#1342;&#1342;+&#1344;&#1377;&#1397;&#1407;/&#1348;&#1338;&#1342;&#1342;-23&#1385;-&#1406;&#1381;&#1408;&#1403;&#1398;&#1377;&#1391;&#1377;&#1398;/&#1392;&#1377;&#1406;&#1381;&#1388;&#1406;&#1377;&#1390;&#1398;&#1381;&#1408;/06%20&#1344;&#1377;&#1406;&#1381;&#1388;&#1406;&#1377;&#1390;&#1398;&#1381;&#1408;%203-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Հ3 Մաս 1 և 2"/>
      <sheetName val="Հ3 Մաս 3"/>
      <sheetName val="Հ3 Մաս 4 ՎՋ "/>
      <sheetName val="Հ3 Մաս 4 փոփոխված"/>
      <sheetName val="Հ3 Մաս 4"/>
      <sheetName val="Հ4"/>
      <sheetName val="Հ5"/>
      <sheetName val="Հ6"/>
      <sheetName val="Հ7 Ձև1"/>
      <sheetName val="Հ7 Ձև2"/>
      <sheetName val="Հ8"/>
      <sheetName val="Հ9"/>
      <sheetName val="Հ10"/>
      <sheetName val="Լրացման պահանջներ"/>
      <sheetName val="Sheet1"/>
    </sheetNames>
    <sheetDataSet>
      <sheetData sheetId="0">
        <row r="26">
          <cell r="D26" t="str">
            <v>ՀՀ մարդու իրավունքների պաշտպանի աշխատակազմ</v>
          </cell>
        </row>
        <row r="28">
          <cell r="D28" t="str">
            <v>Մարդու իրավունքների և հիմնարար ազատությունների պաշտպանություն</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A2:L22"/>
  <sheetViews>
    <sheetView tabSelected="1" topLeftCell="A7" workbookViewId="0">
      <selection activeCell="B9" sqref="B9:I9"/>
    </sheetView>
  </sheetViews>
  <sheetFormatPr defaultRowHeight="15" x14ac:dyDescent="0.25"/>
  <cols>
    <col min="1" max="1" width="6" customWidth="1"/>
    <col min="2" max="9" width="17.7109375" customWidth="1"/>
  </cols>
  <sheetData>
    <row r="2" spans="1:12" x14ac:dyDescent="0.25">
      <c r="A2" s="4" t="s">
        <v>48</v>
      </c>
    </row>
    <row r="3" spans="1:12" x14ac:dyDescent="0.25">
      <c r="A3" s="6"/>
      <c r="B3" s="6"/>
      <c r="C3" s="6"/>
      <c r="D3" s="6"/>
      <c r="E3" s="6"/>
      <c r="F3" s="6"/>
      <c r="G3" s="6"/>
      <c r="H3" s="6"/>
      <c r="I3" s="6"/>
      <c r="J3" s="6"/>
      <c r="K3" s="6"/>
      <c r="L3" s="6"/>
    </row>
    <row r="4" spans="1:12" x14ac:dyDescent="0.25">
      <c r="B4" s="237" t="s">
        <v>65</v>
      </c>
      <c r="C4" s="238"/>
      <c r="D4" s="245" t="s">
        <v>298</v>
      </c>
      <c r="E4" s="246"/>
      <c r="F4" s="246"/>
      <c r="G4" s="246"/>
      <c r="H4" s="246"/>
      <c r="I4" s="247"/>
    </row>
    <row r="6" spans="1:12" x14ac:dyDescent="0.25">
      <c r="A6" s="10" t="s">
        <v>0</v>
      </c>
      <c r="B6" s="11"/>
      <c r="C6" s="11"/>
      <c r="D6" s="12"/>
      <c r="E6" s="12"/>
      <c r="F6" s="12"/>
      <c r="G6" s="12"/>
      <c r="H6" s="12"/>
      <c r="I6" s="12"/>
      <c r="J6" s="9"/>
      <c r="K6" s="9"/>
      <c r="L6" s="9"/>
    </row>
    <row r="8" spans="1:12" x14ac:dyDescent="0.25">
      <c r="A8" s="13" t="s">
        <v>66</v>
      </c>
    </row>
    <row r="9" spans="1:12" ht="351" customHeight="1" x14ac:dyDescent="0.25">
      <c r="B9" s="239" t="s">
        <v>248</v>
      </c>
      <c r="C9" s="240"/>
      <c r="D9" s="240"/>
      <c r="E9" s="240"/>
      <c r="F9" s="240"/>
      <c r="G9" s="240"/>
      <c r="H9" s="240"/>
      <c r="I9" s="241"/>
    </row>
    <row r="11" spans="1:12" x14ac:dyDescent="0.25">
      <c r="A11" s="13" t="s">
        <v>96</v>
      </c>
    </row>
    <row r="12" spans="1:12" ht="37.5" customHeight="1" x14ac:dyDescent="0.25">
      <c r="B12" s="242"/>
      <c r="C12" s="243"/>
      <c r="D12" s="243"/>
      <c r="E12" s="243"/>
      <c r="F12" s="243"/>
      <c r="G12" s="243"/>
      <c r="H12" s="243"/>
      <c r="I12" s="244"/>
    </row>
    <row r="14" spans="1:12" x14ac:dyDescent="0.25">
      <c r="A14" s="13" t="s">
        <v>97</v>
      </c>
    </row>
    <row r="15" spans="1:12" ht="36.75" customHeight="1" x14ac:dyDescent="0.25">
      <c r="B15" s="242"/>
      <c r="C15" s="243"/>
      <c r="D15" s="243"/>
      <c r="E15" s="243"/>
      <c r="F15" s="243"/>
      <c r="G15" s="243"/>
      <c r="H15" s="243"/>
      <c r="I15" s="244"/>
    </row>
    <row r="17" spans="1:9" x14ac:dyDescent="0.25">
      <c r="A17" s="13" t="s">
        <v>208</v>
      </c>
    </row>
    <row r="18" spans="1:9" ht="30.75" customHeight="1" x14ac:dyDescent="0.25">
      <c r="B18" s="242"/>
      <c r="C18" s="243"/>
      <c r="D18" s="243"/>
      <c r="E18" s="243"/>
      <c r="F18" s="243"/>
      <c r="G18" s="243"/>
      <c r="H18" s="243"/>
      <c r="I18" s="244"/>
    </row>
    <row r="22" spans="1:9" x14ac:dyDescent="0.25">
      <c r="B22" s="104" t="s">
        <v>244</v>
      </c>
    </row>
  </sheetData>
  <mergeCells count="6">
    <mergeCell ref="B4:C4"/>
    <mergeCell ref="B9:I9"/>
    <mergeCell ref="B12:I12"/>
    <mergeCell ref="B15:I15"/>
    <mergeCell ref="B18:I18"/>
    <mergeCell ref="D4:I4"/>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14999847407452621"/>
  </sheetPr>
  <dimension ref="A1:S30"/>
  <sheetViews>
    <sheetView workbookViewId="0">
      <selection activeCell="M24" sqref="M24"/>
    </sheetView>
  </sheetViews>
  <sheetFormatPr defaultRowHeight="15" x14ac:dyDescent="0.25"/>
  <cols>
    <col min="1" max="1" width="4.28515625" customWidth="1"/>
    <col min="2" max="2" width="9.42578125" customWidth="1"/>
    <col min="3" max="3" width="10.7109375" customWidth="1"/>
    <col min="4" max="4" width="26.28515625" customWidth="1"/>
    <col min="5" max="5" width="37.85546875" customWidth="1"/>
    <col min="6" max="6" width="14.85546875" customWidth="1"/>
    <col min="7" max="7" width="15.7109375" customWidth="1"/>
    <col min="8" max="8" width="17" customWidth="1"/>
    <col min="9" max="9" width="16.7109375" customWidth="1"/>
    <col min="10" max="10" width="13.7109375" customWidth="1"/>
    <col min="11" max="13" width="13" customWidth="1"/>
    <col min="14" max="18" width="11.7109375" customWidth="1"/>
    <col min="19" max="19" width="7.5703125" customWidth="1"/>
    <col min="20" max="22" width="10.7109375" customWidth="1"/>
  </cols>
  <sheetData>
    <row r="1" spans="1:19" x14ac:dyDescent="0.25">
      <c r="A1" s="84" t="s">
        <v>137</v>
      </c>
      <c r="B1" s="85"/>
      <c r="C1" s="85"/>
      <c r="D1" s="85"/>
      <c r="E1" s="85"/>
      <c r="F1" s="85"/>
      <c r="G1" s="85"/>
      <c r="H1" s="85"/>
      <c r="I1" s="85"/>
      <c r="J1" s="85"/>
      <c r="K1" s="80"/>
    </row>
    <row r="2" spans="1:19" x14ac:dyDescent="0.25">
      <c r="A2" s="86"/>
      <c r="B2" s="86"/>
      <c r="C2" s="86"/>
      <c r="D2" s="86"/>
      <c r="E2" s="86"/>
      <c r="F2" s="86"/>
      <c r="G2" s="86"/>
      <c r="H2" s="86"/>
      <c r="I2" s="86"/>
      <c r="J2" s="86"/>
    </row>
    <row r="3" spans="1:19" s="68" customFormat="1" ht="17.25" x14ac:dyDescent="0.25">
      <c r="A3" s="84" t="s">
        <v>132</v>
      </c>
      <c r="B3" s="87"/>
      <c r="C3" s="87"/>
      <c r="D3" s="87"/>
      <c r="E3" s="87"/>
      <c r="F3" s="87"/>
      <c r="G3" s="87"/>
      <c r="H3" s="87"/>
      <c r="I3" s="87"/>
      <c r="J3" s="87"/>
      <c r="K3" s="72"/>
      <c r="L3" s="72"/>
      <c r="M3" s="72"/>
    </row>
    <row r="4" spans="1:19" ht="17.25" x14ac:dyDescent="0.25">
      <c r="A4" s="4"/>
      <c r="B4" s="30"/>
      <c r="C4" s="30"/>
      <c r="D4" s="30"/>
      <c r="E4" s="30"/>
      <c r="F4" s="30"/>
      <c r="G4" s="30"/>
      <c r="H4" s="30"/>
      <c r="I4" s="30"/>
      <c r="J4" s="30"/>
      <c r="K4" s="30"/>
      <c r="L4" s="30"/>
      <c r="M4" s="30"/>
    </row>
    <row r="5" spans="1:19" x14ac:dyDescent="0.25">
      <c r="A5" s="80"/>
      <c r="B5" s="340"/>
      <c r="C5" s="340"/>
      <c r="D5" s="340"/>
      <c r="E5" s="340"/>
      <c r="F5" s="340"/>
      <c r="G5" s="340"/>
      <c r="H5" s="340"/>
      <c r="I5" s="340"/>
      <c r="J5" s="340"/>
      <c r="K5" s="340"/>
      <c r="L5" s="340"/>
      <c r="M5" s="340"/>
      <c r="N5" s="340"/>
      <c r="O5" s="340"/>
      <c r="P5" s="340"/>
      <c r="Q5" s="335" t="s">
        <v>128</v>
      </c>
      <c r="R5" s="335"/>
      <c r="S5" s="335"/>
    </row>
    <row r="6" spans="1:19" ht="33" customHeight="1" x14ac:dyDescent="0.25">
      <c r="B6" s="297" t="s">
        <v>8</v>
      </c>
      <c r="C6" s="297"/>
      <c r="D6" s="297" t="s">
        <v>55</v>
      </c>
      <c r="E6" s="321" t="s">
        <v>126</v>
      </c>
      <c r="F6" s="297" t="s">
        <v>129</v>
      </c>
      <c r="G6" s="297" t="s">
        <v>130</v>
      </c>
      <c r="H6" s="297" t="s">
        <v>151</v>
      </c>
      <c r="I6" s="297" t="s">
        <v>152</v>
      </c>
      <c r="J6" s="297" t="s">
        <v>25</v>
      </c>
      <c r="K6" s="297" t="s">
        <v>18</v>
      </c>
      <c r="L6" s="297"/>
      <c r="M6" s="297"/>
      <c r="N6" s="336" t="s">
        <v>157</v>
      </c>
      <c r="O6" s="337"/>
      <c r="P6" s="337"/>
      <c r="Q6" s="337"/>
      <c r="R6" s="338"/>
      <c r="S6" s="333" t="s">
        <v>131</v>
      </c>
    </row>
    <row r="7" spans="1:19" ht="23.25" customHeight="1" x14ac:dyDescent="0.25">
      <c r="B7" s="297"/>
      <c r="C7" s="297"/>
      <c r="D7" s="297"/>
      <c r="E7" s="339"/>
      <c r="F7" s="297"/>
      <c r="G7" s="297"/>
      <c r="H7" s="297"/>
      <c r="I7" s="297"/>
      <c r="J7" s="297"/>
      <c r="K7" s="95" t="s">
        <v>7</v>
      </c>
      <c r="L7" s="95" t="s">
        <v>121</v>
      </c>
      <c r="M7" s="58" t="s">
        <v>153</v>
      </c>
      <c r="N7" s="73" t="s">
        <v>33</v>
      </c>
      <c r="O7" s="73" t="s">
        <v>34</v>
      </c>
      <c r="P7" s="73" t="s">
        <v>35</v>
      </c>
      <c r="Q7" s="73" t="s">
        <v>125</v>
      </c>
      <c r="R7" s="73" t="s">
        <v>37</v>
      </c>
      <c r="S7" s="334"/>
    </row>
    <row r="8" spans="1:19" ht="110.25" customHeight="1" x14ac:dyDescent="0.25">
      <c r="B8" s="57" t="s">
        <v>2</v>
      </c>
      <c r="C8" s="57" t="s">
        <v>28</v>
      </c>
      <c r="D8" s="297"/>
      <c r="E8" s="339"/>
      <c r="F8" s="69"/>
      <c r="G8" s="69"/>
      <c r="H8" s="61" t="s">
        <v>12</v>
      </c>
      <c r="I8" s="61" t="s">
        <v>12</v>
      </c>
      <c r="J8" s="67" t="s">
        <v>12</v>
      </c>
      <c r="K8" s="61" t="s">
        <v>12</v>
      </c>
      <c r="L8" s="61" t="s">
        <v>12</v>
      </c>
      <c r="M8" s="61" t="s">
        <v>12</v>
      </c>
      <c r="N8" s="67" t="s">
        <v>12</v>
      </c>
      <c r="O8" s="67" t="s">
        <v>12</v>
      </c>
      <c r="P8" s="67" t="s">
        <v>12</v>
      </c>
      <c r="Q8" s="67" t="s">
        <v>12</v>
      </c>
      <c r="R8" s="67" t="s">
        <v>12</v>
      </c>
      <c r="S8" s="334"/>
    </row>
    <row r="9" spans="1:19" x14ac:dyDescent="0.25">
      <c r="B9" s="17"/>
      <c r="C9" s="17"/>
      <c r="D9" s="17"/>
      <c r="E9" s="17"/>
      <c r="F9" s="17"/>
      <c r="G9" s="17"/>
      <c r="H9" s="60">
        <f>+H10</f>
        <v>0</v>
      </c>
      <c r="I9" s="60">
        <f t="shared" ref="I9:R11" si="0">+I10</f>
        <v>0</v>
      </c>
      <c r="J9" s="65">
        <f t="shared" si="0"/>
        <v>0</v>
      </c>
      <c r="K9" s="60">
        <f t="shared" si="0"/>
        <v>0</v>
      </c>
      <c r="L9" s="60">
        <f t="shared" si="0"/>
        <v>0</v>
      </c>
      <c r="M9" s="60">
        <f t="shared" si="0"/>
        <v>0</v>
      </c>
      <c r="N9" s="65">
        <f t="shared" si="0"/>
        <v>0</v>
      </c>
      <c r="O9" s="65">
        <f t="shared" si="0"/>
        <v>0</v>
      </c>
      <c r="P9" s="65">
        <f t="shared" si="0"/>
        <v>0</v>
      </c>
      <c r="Q9" s="65">
        <f t="shared" si="0"/>
        <v>0</v>
      </c>
      <c r="R9" s="65">
        <f t="shared" si="0"/>
        <v>0</v>
      </c>
      <c r="S9" s="74"/>
    </row>
    <row r="10" spans="1:19" ht="33.75" customHeight="1" x14ac:dyDescent="0.25">
      <c r="B10" s="17"/>
      <c r="C10" s="17"/>
      <c r="D10" s="17"/>
      <c r="E10" s="17"/>
      <c r="F10" s="17"/>
      <c r="G10" s="17"/>
      <c r="H10" s="60">
        <f>+H11</f>
        <v>0</v>
      </c>
      <c r="I10" s="60">
        <f t="shared" si="0"/>
        <v>0</v>
      </c>
      <c r="J10" s="65">
        <f t="shared" si="0"/>
        <v>0</v>
      </c>
      <c r="K10" s="60">
        <f t="shared" si="0"/>
        <v>0</v>
      </c>
      <c r="L10" s="60">
        <f t="shared" si="0"/>
        <v>0</v>
      </c>
      <c r="M10" s="60">
        <f t="shared" si="0"/>
        <v>0</v>
      </c>
      <c r="N10" s="65">
        <f t="shared" si="0"/>
        <v>0</v>
      </c>
      <c r="O10" s="65">
        <f t="shared" si="0"/>
        <v>0</v>
      </c>
      <c r="P10" s="65">
        <f t="shared" si="0"/>
        <v>0</v>
      </c>
      <c r="Q10" s="65">
        <f t="shared" si="0"/>
        <v>0</v>
      </c>
      <c r="R10" s="65">
        <f t="shared" si="0"/>
        <v>0</v>
      </c>
      <c r="S10" s="74"/>
    </row>
    <row r="11" spans="1:19" x14ac:dyDescent="0.25">
      <c r="B11" s="17"/>
      <c r="C11" s="17"/>
      <c r="D11" s="17"/>
      <c r="E11" s="17"/>
      <c r="F11" s="17"/>
      <c r="G11" s="17"/>
      <c r="H11" s="60">
        <f>+H12</f>
        <v>0</v>
      </c>
      <c r="I11" s="60">
        <f t="shared" si="0"/>
        <v>0</v>
      </c>
      <c r="J11" s="65">
        <f t="shared" si="0"/>
        <v>0</v>
      </c>
      <c r="K11" s="60">
        <f t="shared" si="0"/>
        <v>0</v>
      </c>
      <c r="L11" s="60">
        <f t="shared" si="0"/>
        <v>0</v>
      </c>
      <c r="M11" s="60">
        <f t="shared" si="0"/>
        <v>0</v>
      </c>
      <c r="N11" s="65">
        <f t="shared" si="0"/>
        <v>0</v>
      </c>
      <c r="O11" s="65">
        <f t="shared" si="0"/>
        <v>0</v>
      </c>
      <c r="P11" s="65">
        <f t="shared" si="0"/>
        <v>0</v>
      </c>
      <c r="Q11" s="65">
        <f t="shared" si="0"/>
        <v>0</v>
      </c>
      <c r="R11" s="65">
        <f t="shared" si="0"/>
        <v>0</v>
      </c>
      <c r="S11" s="74"/>
    </row>
    <row r="12" spans="1:19" x14ac:dyDescent="0.25">
      <c r="B12" s="17"/>
      <c r="C12" s="17"/>
      <c r="D12" s="17"/>
      <c r="E12" s="17"/>
      <c r="F12" s="17"/>
      <c r="G12" s="17"/>
      <c r="H12" s="60">
        <v>0</v>
      </c>
      <c r="I12" s="60">
        <v>0</v>
      </c>
      <c r="J12" s="65">
        <v>0</v>
      </c>
      <c r="K12" s="60">
        <v>0</v>
      </c>
      <c r="L12" s="60">
        <v>0</v>
      </c>
      <c r="M12" s="60">
        <v>0</v>
      </c>
      <c r="N12" s="65">
        <v>0</v>
      </c>
      <c r="O12" s="65">
        <v>0</v>
      </c>
      <c r="P12" s="65">
        <v>0</v>
      </c>
      <c r="Q12" s="65">
        <v>0</v>
      </c>
      <c r="R12" s="65">
        <f>+N12+O12+P12+Q12</f>
        <v>0</v>
      </c>
      <c r="S12" s="74"/>
    </row>
    <row r="13" spans="1:19" x14ac:dyDescent="0.25">
      <c r="B13" s="17"/>
      <c r="C13" s="17"/>
      <c r="D13" s="17"/>
      <c r="E13" s="17"/>
      <c r="F13" s="17"/>
      <c r="G13" s="17"/>
      <c r="H13" s="60"/>
      <c r="I13" s="60"/>
      <c r="J13" s="65"/>
      <c r="K13" s="60"/>
      <c r="L13" s="60"/>
      <c r="M13" s="60"/>
      <c r="N13" s="65"/>
      <c r="O13" s="65"/>
      <c r="P13" s="65"/>
      <c r="Q13" s="65"/>
      <c r="R13" s="65"/>
      <c r="S13" s="74"/>
    </row>
    <row r="14" spans="1:19" x14ac:dyDescent="0.25">
      <c r="B14" s="17"/>
      <c r="C14" s="17"/>
      <c r="D14" s="17"/>
      <c r="E14" s="17"/>
      <c r="F14" s="17"/>
      <c r="G14" s="17"/>
      <c r="H14" s="60"/>
      <c r="I14" s="60"/>
      <c r="J14" s="65"/>
      <c r="K14" s="60"/>
      <c r="L14" s="60"/>
      <c r="M14" s="60"/>
      <c r="N14" s="65"/>
      <c r="O14" s="65"/>
      <c r="P14" s="65"/>
      <c r="Q14" s="65"/>
      <c r="R14" s="65"/>
      <c r="S14" s="74"/>
    </row>
    <row r="15" spans="1:19" x14ac:dyDescent="0.25">
      <c r="B15" s="17"/>
      <c r="C15" s="17"/>
      <c r="D15" s="17"/>
      <c r="E15" s="17"/>
      <c r="F15" s="17"/>
      <c r="G15" s="17"/>
      <c r="H15" s="60"/>
      <c r="I15" s="60"/>
      <c r="J15" s="65"/>
      <c r="K15" s="60"/>
      <c r="L15" s="60"/>
      <c r="M15" s="60"/>
      <c r="N15" s="65"/>
      <c r="O15" s="65"/>
      <c r="P15" s="65"/>
      <c r="Q15" s="65"/>
      <c r="R15" s="65"/>
      <c r="S15" s="74"/>
    </row>
    <row r="16" spans="1:19" x14ac:dyDescent="0.25">
      <c r="B16" s="17"/>
      <c r="C16" s="17"/>
      <c r="D16" s="17"/>
      <c r="E16" s="17"/>
      <c r="F16" s="17"/>
      <c r="G16" s="17"/>
      <c r="H16" s="60"/>
      <c r="I16" s="60"/>
      <c r="J16" s="65"/>
      <c r="K16" s="60"/>
      <c r="L16" s="60"/>
      <c r="M16" s="60"/>
      <c r="N16" s="65"/>
      <c r="O16" s="65"/>
      <c r="P16" s="65"/>
      <c r="Q16" s="65"/>
      <c r="R16" s="65"/>
      <c r="S16" s="74"/>
    </row>
    <row r="17" spans="1:19" x14ac:dyDescent="0.25">
      <c r="B17" s="33"/>
      <c r="C17" s="33"/>
      <c r="D17" s="33"/>
      <c r="E17" s="33"/>
      <c r="F17" s="33"/>
      <c r="G17" s="33"/>
      <c r="H17" s="60"/>
      <c r="I17" s="60"/>
      <c r="J17" s="65"/>
      <c r="K17" s="60"/>
      <c r="L17" s="60"/>
      <c r="M17" s="60"/>
      <c r="N17" s="65"/>
      <c r="O17" s="65"/>
      <c r="P17" s="65"/>
      <c r="Q17" s="65"/>
      <c r="R17" s="65"/>
      <c r="S17" s="74"/>
    </row>
    <row r="18" spans="1:19" ht="17.25" customHeight="1" x14ac:dyDescent="0.25">
      <c r="A18" s="31"/>
      <c r="B18" s="300" t="s">
        <v>12</v>
      </c>
      <c r="C18" s="301"/>
      <c r="D18" s="302"/>
      <c r="E18" s="59"/>
      <c r="F18" s="64"/>
      <c r="G18" s="64"/>
      <c r="H18" s="35"/>
      <c r="I18" s="35"/>
      <c r="J18" s="35"/>
      <c r="K18" s="35"/>
      <c r="L18" s="35"/>
      <c r="M18" s="35"/>
      <c r="N18" s="65"/>
      <c r="O18" s="35"/>
      <c r="P18" s="35"/>
      <c r="Q18" s="35"/>
      <c r="R18" s="35"/>
      <c r="S18" s="35" t="s">
        <v>47</v>
      </c>
    </row>
    <row r="24" spans="1:19" ht="57" customHeight="1" x14ac:dyDescent="0.25"/>
    <row r="25" spans="1:19" ht="36.75" customHeight="1" x14ac:dyDescent="0.25"/>
    <row r="29" spans="1:19" ht="15" customHeight="1" x14ac:dyDescent="0.25"/>
    <row r="30" spans="1:19" ht="15" customHeight="1" x14ac:dyDescent="0.25"/>
  </sheetData>
  <mergeCells count="14">
    <mergeCell ref="S6:S8"/>
    <mergeCell ref="Q5:S5"/>
    <mergeCell ref="J6:J7"/>
    <mergeCell ref="B18:D18"/>
    <mergeCell ref="N6:R6"/>
    <mergeCell ref="E6:E8"/>
    <mergeCell ref="B6:C7"/>
    <mergeCell ref="D6:D8"/>
    <mergeCell ref="H6:H7"/>
    <mergeCell ref="I6:I7"/>
    <mergeCell ref="K6:M6"/>
    <mergeCell ref="G6:G7"/>
    <mergeCell ref="B5:P5"/>
    <mergeCell ref="F6:F7"/>
  </mergeCells>
  <pageMargins left="0.7" right="0.7" top="0.75" bottom="0.75" header="0.3" footer="0.3"/>
  <pageSetup paperSize="9" orientation="portrait"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39997558519241921"/>
    <pageSetUpPr fitToPage="1"/>
  </sheetPr>
  <dimension ref="A1:L16"/>
  <sheetViews>
    <sheetView workbookViewId="0">
      <selection activeCell="E9" sqref="E9:F9"/>
    </sheetView>
  </sheetViews>
  <sheetFormatPr defaultRowHeight="16.5" x14ac:dyDescent="0.3"/>
  <cols>
    <col min="1" max="1" width="4.85546875" style="101" customWidth="1"/>
    <col min="2" max="2" width="92.7109375" style="101" customWidth="1"/>
    <col min="3" max="3" width="14.28515625" style="101" customWidth="1"/>
    <col min="4" max="4" width="12.28515625" style="101" customWidth="1"/>
    <col min="5" max="5" width="12.7109375" style="101" customWidth="1"/>
    <col min="6" max="6" width="12.5703125" style="101" customWidth="1"/>
    <col min="7" max="7" width="8.42578125" style="101" customWidth="1"/>
    <col min="8" max="11" width="9.140625" style="101"/>
    <col min="12" max="12" width="21" style="101" customWidth="1"/>
    <col min="13" max="16" width="9.140625" style="101"/>
    <col min="17" max="17" width="0" style="101" hidden="1" customWidth="1"/>
    <col min="18" max="16384" width="9.140625" style="101"/>
  </cols>
  <sheetData>
    <row r="1" spans="1:12" ht="30" customHeight="1" x14ac:dyDescent="0.3">
      <c r="A1" s="4" t="s">
        <v>56</v>
      </c>
      <c r="B1" s="13"/>
      <c r="C1" s="4"/>
      <c r="D1" s="4"/>
      <c r="E1" s="4"/>
      <c r="F1" s="4"/>
      <c r="G1" s="4"/>
      <c r="H1" s="4"/>
      <c r="I1" s="4"/>
      <c r="J1" s="4"/>
      <c r="K1" s="4"/>
      <c r="L1" s="4"/>
    </row>
    <row r="2" spans="1:12" s="5" customFormat="1" ht="15.75" customHeight="1" x14ac:dyDescent="0.25"/>
    <row r="3" spans="1:12" ht="38.25" customHeight="1" x14ac:dyDescent="0.3">
      <c r="A3" s="341" t="s">
        <v>165</v>
      </c>
      <c r="B3" s="341"/>
      <c r="C3" s="341"/>
      <c r="D3" s="341"/>
      <c r="E3" s="341"/>
      <c r="F3" s="341"/>
    </row>
    <row r="4" spans="1:12" x14ac:dyDescent="0.3">
      <c r="C4" s="37"/>
      <c r="D4" s="37"/>
      <c r="E4" s="37"/>
      <c r="F4" s="37" t="s">
        <v>16</v>
      </c>
    </row>
    <row r="5" spans="1:12" ht="40.5" x14ac:dyDescent="0.3">
      <c r="B5" s="43"/>
      <c r="C5" s="40" t="s">
        <v>241</v>
      </c>
      <c r="D5" s="38" t="s">
        <v>19</v>
      </c>
      <c r="E5" s="38" t="s">
        <v>120</v>
      </c>
      <c r="F5" s="38" t="s">
        <v>144</v>
      </c>
    </row>
    <row r="6" spans="1:12" ht="27" x14ac:dyDescent="0.3">
      <c r="B6" s="100" t="s">
        <v>163</v>
      </c>
      <c r="C6" s="38" t="s">
        <v>15</v>
      </c>
      <c r="D6" s="39">
        <v>587082.6</v>
      </c>
      <c r="E6" s="102">
        <v>587082.6</v>
      </c>
      <c r="F6" s="39">
        <v>587082.6</v>
      </c>
    </row>
    <row r="7" spans="1:12" s="103" customFormat="1" ht="27" x14ac:dyDescent="0.3">
      <c r="B7" s="41" t="s">
        <v>158</v>
      </c>
      <c r="C7" s="179">
        <f>'Հ3 Մաս 2'!H8</f>
        <v>587082.6</v>
      </c>
      <c r="D7" s="36" t="s">
        <v>15</v>
      </c>
      <c r="E7" s="36" t="s">
        <v>15</v>
      </c>
      <c r="F7" s="36" t="s">
        <v>15</v>
      </c>
    </row>
    <row r="8" spans="1:12" ht="27" x14ac:dyDescent="0.3">
      <c r="B8" s="41" t="s">
        <v>159</v>
      </c>
      <c r="C8" s="38" t="s">
        <v>15</v>
      </c>
      <c r="D8" s="38">
        <f t="shared" ref="D8:F8" si="0">D9+D10+D11</f>
        <v>602082.6</v>
      </c>
      <c r="E8" s="38">
        <f t="shared" si="0"/>
        <v>607716.27</v>
      </c>
      <c r="F8" s="38">
        <f t="shared" si="0"/>
        <v>607716.27</v>
      </c>
    </row>
    <row r="9" spans="1:12" ht="27" x14ac:dyDescent="0.3">
      <c r="B9" s="42" t="s">
        <v>160</v>
      </c>
      <c r="C9" s="38" t="s">
        <v>15</v>
      </c>
      <c r="D9" s="226">
        <v>602082.6</v>
      </c>
      <c r="E9" s="226">
        <v>607716.27</v>
      </c>
      <c r="F9" s="226">
        <v>607716.27</v>
      </c>
    </row>
    <row r="10" spans="1:12" s="103" customFormat="1" x14ac:dyDescent="0.3">
      <c r="B10" s="42" t="s">
        <v>29</v>
      </c>
      <c r="C10" s="38" t="s">
        <v>15</v>
      </c>
      <c r="D10" s="39"/>
      <c r="E10" s="39"/>
      <c r="F10" s="39"/>
    </row>
    <row r="11" spans="1:12" x14ac:dyDescent="0.3">
      <c r="B11" s="42" t="s">
        <v>30</v>
      </c>
      <c r="C11" s="38" t="s">
        <v>15</v>
      </c>
      <c r="D11" s="39"/>
      <c r="E11" s="39"/>
      <c r="F11" s="39"/>
    </row>
    <row r="12" spans="1:12" x14ac:dyDescent="0.3">
      <c r="B12" s="41" t="s">
        <v>118</v>
      </c>
      <c r="C12" s="38" t="s">
        <v>15</v>
      </c>
      <c r="D12" s="38">
        <f>D8-C7</f>
        <v>15000</v>
      </c>
      <c r="E12" s="38">
        <f>E8-C7</f>
        <v>20633.670000000042</v>
      </c>
      <c r="F12" s="38">
        <f>F8-C7</f>
        <v>20633.670000000042</v>
      </c>
    </row>
    <row r="13" spans="1:12" ht="27" x14ac:dyDescent="0.3">
      <c r="B13" s="41" t="s">
        <v>119</v>
      </c>
      <c r="C13" s="38" t="s">
        <v>15</v>
      </c>
      <c r="D13" s="38">
        <f t="shared" ref="D13:F13" si="1">D8-D6</f>
        <v>15000</v>
      </c>
      <c r="E13" s="38">
        <f t="shared" si="1"/>
        <v>20633.670000000042</v>
      </c>
      <c r="F13" s="38">
        <f t="shared" si="1"/>
        <v>20633.670000000042</v>
      </c>
    </row>
    <row r="14" spans="1:12" ht="45.75" customHeight="1" x14ac:dyDescent="0.3"/>
    <row r="15" spans="1:12" x14ac:dyDescent="0.3">
      <c r="B15" s="104" t="s">
        <v>164</v>
      </c>
    </row>
    <row r="16" spans="1:12" x14ac:dyDescent="0.3">
      <c r="B16" s="104" t="s">
        <v>166</v>
      </c>
    </row>
  </sheetData>
  <mergeCells count="1">
    <mergeCell ref="A3:F3"/>
  </mergeCells>
  <pageMargins left="0.18" right="0.23" top="0.75" bottom="0.75" header="0.3" footer="0.3"/>
  <pageSetup scale="8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18"/>
  <sheetViews>
    <sheetView workbookViewId="0">
      <selection activeCell="G22" sqref="G22"/>
    </sheetView>
  </sheetViews>
  <sheetFormatPr defaultRowHeight="15" x14ac:dyDescent="0.25"/>
  <cols>
    <col min="2" max="2" width="16.28515625" customWidth="1"/>
    <col min="3" max="3" width="18.42578125" customWidth="1"/>
    <col min="4" max="4" width="30.7109375" customWidth="1"/>
    <col min="8" max="8" width="36.42578125" customWidth="1"/>
  </cols>
  <sheetData>
    <row r="1" spans="1:15" ht="32.25" customHeight="1" x14ac:dyDescent="0.25">
      <c r="A1" s="341" t="s">
        <v>110</v>
      </c>
      <c r="B1" s="341"/>
      <c r="C1" s="341"/>
      <c r="D1" s="341"/>
      <c r="E1" s="341"/>
      <c r="F1" s="341"/>
      <c r="G1" s="341"/>
      <c r="H1" s="341"/>
      <c r="I1" s="4"/>
      <c r="J1" s="4"/>
      <c r="K1" s="4"/>
      <c r="L1" s="4"/>
      <c r="M1" s="4"/>
      <c r="N1" s="4"/>
      <c r="O1" s="4"/>
    </row>
    <row r="2" spans="1:15" ht="17.25" customHeight="1" x14ac:dyDescent="0.25"/>
    <row r="3" spans="1:15" x14ac:dyDescent="0.25">
      <c r="B3" s="343" t="s">
        <v>111</v>
      </c>
      <c r="C3" s="343"/>
      <c r="D3" s="344"/>
      <c r="E3" s="344"/>
      <c r="F3" s="344"/>
      <c r="G3" s="344"/>
      <c r="H3" s="344"/>
    </row>
    <row r="4" spans="1:15" x14ac:dyDescent="0.25">
      <c r="B4" s="343" t="s">
        <v>112</v>
      </c>
      <c r="C4" s="343"/>
      <c r="D4" s="344"/>
      <c r="E4" s="344"/>
      <c r="F4" s="344"/>
      <c r="G4" s="344"/>
      <c r="H4" s="344"/>
    </row>
    <row r="5" spans="1:15" x14ac:dyDescent="0.25">
      <c r="B5" s="343" t="s">
        <v>113</v>
      </c>
      <c r="C5" s="343"/>
      <c r="D5" s="344"/>
      <c r="E5" s="344"/>
      <c r="F5" s="344"/>
      <c r="G5" s="344"/>
      <c r="H5" s="344"/>
    </row>
    <row r="6" spans="1:15" x14ac:dyDescent="0.25">
      <c r="B6" s="343" t="s">
        <v>114</v>
      </c>
      <c r="C6" s="343"/>
      <c r="D6" s="344"/>
      <c r="E6" s="344"/>
      <c r="F6" s="344"/>
      <c r="G6" s="344"/>
      <c r="H6" s="344"/>
    </row>
    <row r="9" spans="1:15" x14ac:dyDescent="0.25">
      <c r="A9" s="4" t="s">
        <v>38</v>
      </c>
    </row>
    <row r="10" spans="1:15" x14ac:dyDescent="0.25">
      <c r="B10" s="4"/>
    </row>
    <row r="11" spans="1:15" ht="25.5" customHeight="1" x14ac:dyDescent="0.25">
      <c r="B11" s="297" t="s">
        <v>8</v>
      </c>
      <c r="C11" s="297"/>
      <c r="D11" s="297" t="s">
        <v>39</v>
      </c>
      <c r="E11" s="297" t="s">
        <v>115</v>
      </c>
      <c r="F11" s="297"/>
      <c r="G11" s="297"/>
      <c r="H11" s="297" t="s">
        <v>116</v>
      </c>
    </row>
    <row r="12" spans="1:15" ht="28.5" customHeight="1" x14ac:dyDescent="0.25">
      <c r="B12" s="29" t="s">
        <v>2</v>
      </c>
      <c r="C12" s="29" t="s">
        <v>28</v>
      </c>
      <c r="D12" s="297"/>
      <c r="E12" s="29" t="s">
        <v>7</v>
      </c>
      <c r="F12" s="29" t="s">
        <v>121</v>
      </c>
      <c r="G12" s="29" t="s">
        <v>153</v>
      </c>
      <c r="H12" s="297"/>
    </row>
    <row r="13" spans="1:15" x14ac:dyDescent="0.25">
      <c r="B13" s="17"/>
      <c r="C13" s="17"/>
      <c r="D13" s="17"/>
      <c r="E13" s="18"/>
      <c r="F13" s="18"/>
      <c r="G13" s="18"/>
      <c r="H13" s="18"/>
    </row>
    <row r="14" spans="1:15" x14ac:dyDescent="0.25">
      <c r="B14" s="17"/>
      <c r="C14" s="17"/>
      <c r="D14" s="17"/>
      <c r="E14" s="18"/>
      <c r="F14" s="18"/>
      <c r="G14" s="18"/>
      <c r="H14" s="18"/>
    </row>
    <row r="15" spans="1:15" x14ac:dyDescent="0.25">
      <c r="B15" s="17"/>
      <c r="C15" s="17"/>
      <c r="D15" s="17"/>
      <c r="E15" s="18"/>
      <c r="F15" s="18"/>
      <c r="G15" s="18"/>
      <c r="H15" s="18"/>
    </row>
    <row r="16" spans="1:15" x14ac:dyDescent="0.25">
      <c r="B16" s="342" t="s">
        <v>12</v>
      </c>
      <c r="C16" s="342"/>
      <c r="D16" s="342"/>
      <c r="E16" s="29">
        <f>SUM(E13:E15)</f>
        <v>0</v>
      </c>
      <c r="F16" s="29">
        <f t="shared" ref="F16:G16" si="0">SUM(F13:F15)</f>
        <v>0</v>
      </c>
      <c r="G16" s="29">
        <f t="shared" si="0"/>
        <v>0</v>
      </c>
      <c r="H16" s="29" t="s">
        <v>47</v>
      </c>
    </row>
    <row r="18" spans="2:2" x14ac:dyDescent="0.25">
      <c r="B18" s="160" t="s">
        <v>167</v>
      </c>
    </row>
  </sheetData>
  <mergeCells count="14">
    <mergeCell ref="A1:H1"/>
    <mergeCell ref="B16:D16"/>
    <mergeCell ref="B11:C11"/>
    <mergeCell ref="D11:D12"/>
    <mergeCell ref="E11:G11"/>
    <mergeCell ref="H11:H12"/>
    <mergeCell ref="B3:C3"/>
    <mergeCell ref="B4:C4"/>
    <mergeCell ref="B5:C5"/>
    <mergeCell ref="B6:C6"/>
    <mergeCell ref="D3:H3"/>
    <mergeCell ref="D4:H4"/>
    <mergeCell ref="D5:H5"/>
    <mergeCell ref="D6:H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59999389629810485"/>
  </sheetPr>
  <dimension ref="A1:E15"/>
  <sheetViews>
    <sheetView workbookViewId="0">
      <selection activeCell="B25" sqref="A25:B38"/>
    </sheetView>
  </sheetViews>
  <sheetFormatPr defaultRowHeight="15" x14ac:dyDescent="0.25"/>
  <cols>
    <col min="1" max="1" width="8.5703125" customWidth="1"/>
    <col min="2" max="2" width="32.42578125" customWidth="1"/>
    <col min="3" max="3" width="28.42578125" customWidth="1"/>
    <col min="4" max="4" width="37.28515625" customWidth="1"/>
    <col min="5" max="5" width="47" customWidth="1"/>
  </cols>
  <sheetData>
    <row r="1" spans="1:5" x14ac:dyDescent="0.25">
      <c r="A1" s="4" t="s">
        <v>57</v>
      </c>
      <c r="B1" s="4"/>
      <c r="C1" s="4"/>
      <c r="D1" s="4"/>
    </row>
    <row r="3" spans="1:5" ht="25.5" x14ac:dyDescent="0.25">
      <c r="B3" s="29" t="s">
        <v>41</v>
      </c>
      <c r="C3" s="29" t="s">
        <v>117</v>
      </c>
      <c r="D3" s="29" t="s">
        <v>42</v>
      </c>
      <c r="E3" s="29" t="s">
        <v>43</v>
      </c>
    </row>
    <row r="4" spans="1:5" ht="134.25" customHeight="1" x14ac:dyDescent="0.25">
      <c r="B4" s="180" t="s">
        <v>296</v>
      </c>
      <c r="C4" s="181">
        <v>2</v>
      </c>
      <c r="D4" s="180" t="s">
        <v>299</v>
      </c>
      <c r="E4" s="180" t="s">
        <v>300</v>
      </c>
    </row>
    <row r="5" spans="1:5" x14ac:dyDescent="0.25">
      <c r="B5" s="22"/>
      <c r="C5" s="22"/>
      <c r="D5" s="22"/>
      <c r="E5" s="22"/>
    </row>
    <row r="7" spans="1:5" x14ac:dyDescent="0.25">
      <c r="B7" s="104" t="s">
        <v>167</v>
      </c>
    </row>
    <row r="15" spans="1:5" ht="34.5" customHeight="1"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T15"/>
  <sheetViews>
    <sheetView topLeftCell="Q1" zoomScale="82" zoomScaleNormal="82" zoomScaleSheetLayoutView="50" workbookViewId="0">
      <selection activeCell="D27" sqref="D27"/>
    </sheetView>
  </sheetViews>
  <sheetFormatPr defaultRowHeight="16.5" x14ac:dyDescent="0.3"/>
  <cols>
    <col min="1" max="1" width="9.140625" style="114"/>
    <col min="2" max="2" width="11.5703125" style="115" customWidth="1"/>
    <col min="3" max="3" width="7.7109375" style="115" bestFit="1" customWidth="1"/>
    <col min="4" max="4" width="31.85546875" style="116" customWidth="1"/>
    <col min="5" max="5" width="27.7109375" style="116" customWidth="1"/>
    <col min="6" max="6" width="19" style="117" customWidth="1"/>
    <col min="7" max="7" width="12.5703125" style="117" bestFit="1" customWidth="1"/>
    <col min="8" max="8" width="36" style="116" customWidth="1"/>
    <col min="9" max="9" width="19" style="120" bestFit="1" customWidth="1"/>
    <col min="10" max="10" width="25.7109375" style="120" customWidth="1"/>
    <col min="11" max="11" width="17" style="120" customWidth="1"/>
    <col min="12" max="12" width="26" style="121" customWidth="1"/>
    <col min="13" max="13" width="19.85546875" style="121" customWidth="1"/>
    <col min="14" max="14" width="15.85546875" style="122" customWidth="1"/>
    <col min="15" max="15" width="22" style="122" customWidth="1"/>
    <col min="16" max="16" width="14" style="124" customWidth="1"/>
    <col min="17" max="17" width="15" style="114" customWidth="1"/>
    <col min="18" max="18" width="15.42578125" style="114" customWidth="1"/>
    <col min="19" max="19" width="21.140625" style="114" customWidth="1"/>
    <col min="20" max="20" width="37.5703125" style="114" customWidth="1"/>
    <col min="21" max="16384" width="9.140625" style="114"/>
  </cols>
  <sheetData>
    <row r="1" spans="1:20" x14ac:dyDescent="0.3">
      <c r="B1" s="127" t="s">
        <v>199</v>
      </c>
      <c r="D1" s="115"/>
      <c r="E1" s="114"/>
      <c r="F1" s="116"/>
      <c r="H1" s="114"/>
      <c r="I1" s="128"/>
      <c r="J1" s="129"/>
      <c r="K1" s="129"/>
      <c r="L1" s="129"/>
      <c r="M1" s="130"/>
      <c r="N1" s="130"/>
      <c r="O1" s="131"/>
      <c r="P1" s="132"/>
    </row>
    <row r="2" spans="1:20" x14ac:dyDescent="0.3">
      <c r="B2" s="114"/>
      <c r="C2" s="345"/>
      <c r="D2" s="345"/>
      <c r="E2" s="345"/>
      <c r="F2" s="345"/>
      <c r="G2" s="345"/>
      <c r="H2" s="345"/>
      <c r="I2" s="345"/>
      <c r="J2" s="345"/>
      <c r="K2" s="345"/>
      <c r="L2" s="345"/>
      <c r="M2" s="345"/>
      <c r="N2" s="345"/>
      <c r="O2" s="345"/>
      <c r="P2" s="345"/>
      <c r="Q2" s="123"/>
    </row>
    <row r="3" spans="1:20" x14ac:dyDescent="0.3">
      <c r="B3" s="114"/>
      <c r="D3" s="115"/>
      <c r="F3" s="116"/>
      <c r="H3" s="118"/>
      <c r="I3" s="119"/>
      <c r="L3" s="120"/>
      <c r="N3" s="121"/>
      <c r="P3" s="122"/>
      <c r="Q3" s="124"/>
      <c r="R3" s="114" t="s">
        <v>194</v>
      </c>
    </row>
    <row r="4" spans="1:20" s="125" customFormat="1" ht="82.5" x14ac:dyDescent="0.3">
      <c r="B4" s="133" t="s">
        <v>189</v>
      </c>
      <c r="C4" s="133" t="s">
        <v>190</v>
      </c>
      <c r="D4" s="134" t="s">
        <v>184</v>
      </c>
      <c r="E4" s="134" t="s">
        <v>191</v>
      </c>
      <c r="F4" s="134" t="s">
        <v>219</v>
      </c>
      <c r="G4" s="134" t="s">
        <v>185</v>
      </c>
      <c r="H4" s="134" t="s">
        <v>220</v>
      </c>
      <c r="I4" s="135" t="s">
        <v>223</v>
      </c>
      <c r="J4" s="135" t="s">
        <v>186</v>
      </c>
      <c r="K4" s="135" t="s">
        <v>187</v>
      </c>
      <c r="L4" s="136" t="s">
        <v>192</v>
      </c>
      <c r="M4" s="136" t="s">
        <v>193</v>
      </c>
      <c r="N4" s="137" t="s">
        <v>240</v>
      </c>
      <c r="O4" s="137" t="s">
        <v>195</v>
      </c>
      <c r="P4" s="138" t="s">
        <v>196</v>
      </c>
      <c r="Q4" s="138" t="s">
        <v>197</v>
      </c>
      <c r="R4" s="138" t="s">
        <v>198</v>
      </c>
    </row>
    <row r="5" spans="1:20" s="126" customFormat="1" x14ac:dyDescent="0.3">
      <c r="B5" s="18"/>
      <c r="C5" s="18"/>
      <c r="D5" s="18"/>
      <c r="E5" s="18"/>
      <c r="F5" s="18"/>
      <c r="G5" s="18"/>
      <c r="H5" s="18"/>
      <c r="I5" s="18"/>
      <c r="J5" s="18"/>
      <c r="K5" s="18"/>
      <c r="L5" s="18"/>
      <c r="M5" s="18"/>
      <c r="N5" s="18"/>
      <c r="O5" s="18"/>
      <c r="P5" s="18"/>
      <c r="Q5" s="18"/>
      <c r="R5" s="18"/>
    </row>
    <row r="6" spans="1:20" x14ac:dyDescent="0.3">
      <c r="B6" s="18"/>
      <c r="C6" s="18"/>
      <c r="D6" s="18"/>
      <c r="E6" s="18"/>
      <c r="F6" s="18"/>
      <c r="G6" s="18"/>
      <c r="H6" s="18"/>
      <c r="I6" s="18"/>
      <c r="J6" s="18"/>
      <c r="K6" s="18"/>
      <c r="L6" s="18"/>
      <c r="M6" s="18"/>
      <c r="N6" s="18"/>
      <c r="O6" s="18"/>
      <c r="P6" s="18"/>
      <c r="Q6" s="18"/>
      <c r="R6" s="18"/>
    </row>
    <row r="7" spans="1:20" s="116" customFormat="1" x14ac:dyDescent="0.3">
      <c r="A7" s="114"/>
      <c r="B7" s="18"/>
      <c r="C7" s="18"/>
      <c r="D7" s="18"/>
      <c r="E7" s="18"/>
      <c r="F7" s="18"/>
      <c r="G7" s="18"/>
      <c r="H7" s="18"/>
      <c r="I7" s="18"/>
      <c r="J7" s="18"/>
      <c r="K7" s="18"/>
      <c r="L7" s="18"/>
      <c r="M7" s="18"/>
      <c r="N7" s="18"/>
      <c r="O7" s="18"/>
      <c r="P7" s="18"/>
      <c r="Q7" s="18"/>
      <c r="R7" s="18"/>
      <c r="S7" s="114"/>
      <c r="T7" s="114"/>
    </row>
    <row r="8" spans="1:20" s="116" customFormat="1" x14ac:dyDescent="0.3">
      <c r="A8" s="114"/>
      <c r="B8" s="18"/>
      <c r="C8" s="18"/>
      <c r="D8" s="18"/>
      <c r="E8" s="18"/>
      <c r="F8" s="18"/>
      <c r="G8" s="18"/>
      <c r="H8" s="18"/>
      <c r="I8" s="18"/>
      <c r="J8" s="18"/>
      <c r="K8" s="18"/>
      <c r="L8" s="18"/>
      <c r="M8" s="18"/>
      <c r="N8" s="18"/>
      <c r="O8" s="18"/>
      <c r="P8" s="18"/>
      <c r="Q8" s="18"/>
      <c r="R8" s="18"/>
      <c r="S8" s="114"/>
      <c r="T8" s="114"/>
    </row>
    <row r="9" spans="1:20" x14ac:dyDescent="0.3">
      <c r="B9" s="18"/>
      <c r="C9" s="18"/>
      <c r="D9" s="18"/>
      <c r="E9" s="18"/>
      <c r="F9" s="18"/>
      <c r="G9" s="18"/>
      <c r="H9" s="18"/>
      <c r="I9" s="18"/>
      <c r="J9" s="18"/>
      <c r="K9" s="18"/>
      <c r="L9" s="18"/>
      <c r="M9" s="18"/>
      <c r="N9" s="18"/>
      <c r="O9" s="18"/>
      <c r="P9" s="18"/>
      <c r="Q9" s="18"/>
      <c r="R9" s="18"/>
    </row>
    <row r="10" spans="1:20" x14ac:dyDescent="0.3">
      <c r="B10" s="18"/>
      <c r="C10" s="18"/>
      <c r="D10" s="18"/>
      <c r="E10" s="18"/>
      <c r="F10" s="18"/>
      <c r="G10" s="18"/>
      <c r="H10" s="18"/>
      <c r="I10" s="18"/>
      <c r="J10" s="18"/>
      <c r="K10" s="18"/>
      <c r="L10" s="18"/>
      <c r="M10" s="18"/>
      <c r="N10" s="18"/>
      <c r="O10" s="18"/>
      <c r="P10" s="18"/>
      <c r="Q10" s="18"/>
      <c r="R10" s="18"/>
    </row>
    <row r="13" spans="1:20" x14ac:dyDescent="0.3">
      <c r="D13" s="158" t="s">
        <v>188</v>
      </c>
    </row>
    <row r="15" spans="1:20" x14ac:dyDescent="0.3">
      <c r="D15" s="160" t="s">
        <v>167</v>
      </c>
    </row>
  </sheetData>
  <mergeCells count="1">
    <mergeCell ref="C2:P2"/>
  </mergeCells>
  <pageMargins left="0.23622047244094491" right="0.23622047244094491" top="0.27559055118110237" bottom="0.19685039370078741" header="0.15748031496062992" footer="0.15748031496062992"/>
  <pageSetup paperSize="9" scale="30" fitToHeight="0" orientation="landscape"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89"/>
  <sheetViews>
    <sheetView topLeftCell="B1" workbookViewId="0">
      <selection activeCell="I5" sqref="I5"/>
    </sheetView>
  </sheetViews>
  <sheetFormatPr defaultRowHeight="15" x14ac:dyDescent="0.25"/>
  <cols>
    <col min="1" max="5" width="9.140625" style="68"/>
    <col min="6" max="6" width="16.140625" style="68" customWidth="1"/>
    <col min="7" max="7" width="26.28515625" style="68" customWidth="1"/>
    <col min="8" max="8" width="59.42578125" style="68" customWidth="1"/>
    <col min="9" max="9" width="7.7109375" style="68" customWidth="1"/>
    <col min="10" max="16384" width="9.140625" style="68"/>
  </cols>
  <sheetData>
    <row r="1" spans="1:12" ht="21.75" customHeight="1" x14ac:dyDescent="0.25">
      <c r="A1" s="353" t="s">
        <v>40</v>
      </c>
      <c r="B1" s="353"/>
      <c r="C1" s="353"/>
      <c r="D1" s="353"/>
      <c r="E1" s="353"/>
      <c r="F1" s="353"/>
      <c r="G1" s="353"/>
      <c r="H1" s="353"/>
    </row>
    <row r="2" spans="1:12" ht="21.75" customHeight="1" x14ac:dyDescent="0.25">
      <c r="A2" s="356" t="s">
        <v>58</v>
      </c>
      <c r="B2" s="356"/>
      <c r="C2" s="356"/>
      <c r="D2" s="356"/>
      <c r="E2" s="356"/>
      <c r="F2" s="356"/>
      <c r="G2" s="356"/>
      <c r="H2" s="356"/>
    </row>
    <row r="3" spans="1:12" ht="15" customHeight="1" x14ac:dyDescent="0.25">
      <c r="A3" s="353"/>
      <c r="B3" s="353"/>
      <c r="C3" s="353"/>
      <c r="D3" s="353"/>
      <c r="E3" s="353"/>
      <c r="F3" s="353"/>
      <c r="G3" s="353"/>
      <c r="H3" s="353"/>
    </row>
    <row r="4" spans="1:12" x14ac:dyDescent="0.25">
      <c r="A4" s="346" t="s">
        <v>211</v>
      </c>
      <c r="B4" s="346"/>
      <c r="C4" s="346"/>
      <c r="D4" s="346"/>
      <c r="E4" s="346"/>
      <c r="F4" s="346"/>
      <c r="G4" s="346"/>
      <c r="H4" s="346"/>
    </row>
    <row r="5" spans="1:12" x14ac:dyDescent="0.25">
      <c r="A5" s="327"/>
      <c r="B5" s="327"/>
      <c r="C5" s="327"/>
      <c r="D5" s="327"/>
      <c r="E5" s="327"/>
      <c r="F5" s="327"/>
      <c r="G5" s="327"/>
      <c r="H5" s="327"/>
    </row>
    <row r="6" spans="1:12" x14ac:dyDescent="0.25">
      <c r="A6" s="360" t="s">
        <v>59</v>
      </c>
      <c r="B6" s="361"/>
      <c r="C6" s="361"/>
      <c r="D6" s="361"/>
      <c r="E6" s="361"/>
      <c r="F6" s="361"/>
      <c r="G6" s="361"/>
      <c r="H6" s="361"/>
    </row>
    <row r="7" spans="1:12" x14ac:dyDescent="0.25">
      <c r="A7" s="358"/>
      <c r="B7" s="359"/>
      <c r="C7" s="359"/>
      <c r="D7" s="359"/>
      <c r="E7" s="359"/>
      <c r="F7" s="359"/>
      <c r="G7" s="359"/>
      <c r="H7" s="359"/>
    </row>
    <row r="8" spans="1:12" ht="18" customHeight="1" x14ac:dyDescent="0.25">
      <c r="A8" s="357" t="s">
        <v>0</v>
      </c>
      <c r="B8" s="346"/>
      <c r="C8" s="346"/>
      <c r="D8" s="346"/>
      <c r="E8" s="346"/>
      <c r="F8" s="346"/>
      <c r="G8" s="346"/>
      <c r="H8" s="346"/>
    </row>
    <row r="9" spans="1:12" ht="43.5" customHeight="1" x14ac:dyDescent="0.25">
      <c r="A9" s="360" t="s">
        <v>67</v>
      </c>
      <c r="B9" s="361"/>
      <c r="C9" s="361"/>
      <c r="D9" s="361"/>
      <c r="E9" s="361"/>
      <c r="F9" s="361"/>
      <c r="G9" s="361"/>
      <c r="H9" s="361"/>
    </row>
    <row r="10" spans="1:12" ht="54.75" customHeight="1" x14ac:dyDescent="0.25">
      <c r="A10" s="360" t="s">
        <v>68</v>
      </c>
      <c r="B10" s="361"/>
      <c r="C10" s="361"/>
      <c r="D10" s="361"/>
      <c r="E10" s="361"/>
      <c r="F10" s="361"/>
      <c r="G10" s="361"/>
      <c r="H10" s="361"/>
    </row>
    <row r="11" spans="1:12" ht="39" customHeight="1" x14ac:dyDescent="0.25">
      <c r="A11" s="361" t="s">
        <v>69</v>
      </c>
      <c r="B11" s="361"/>
      <c r="C11" s="361"/>
      <c r="D11" s="361"/>
      <c r="E11" s="361"/>
      <c r="F11" s="361"/>
      <c r="G11" s="361"/>
      <c r="H11" s="361"/>
    </row>
    <row r="12" spans="1:12" ht="46.5" customHeight="1" x14ac:dyDescent="0.25">
      <c r="A12" s="361" t="s">
        <v>212</v>
      </c>
      <c r="B12" s="361"/>
      <c r="C12" s="361"/>
      <c r="D12" s="361"/>
      <c r="E12" s="361"/>
      <c r="F12" s="361"/>
      <c r="G12" s="361"/>
      <c r="H12" s="361"/>
      <c r="I12" s="139"/>
      <c r="J12" s="139"/>
      <c r="K12" s="139"/>
      <c r="L12" s="139"/>
    </row>
    <row r="13" spans="1:12" ht="19.5" customHeight="1" x14ac:dyDescent="0.25">
      <c r="A13" s="363"/>
      <c r="B13" s="363"/>
      <c r="C13" s="363"/>
      <c r="D13" s="363"/>
      <c r="E13" s="363"/>
      <c r="F13" s="363"/>
      <c r="G13" s="363"/>
      <c r="H13" s="363"/>
      <c r="I13" s="139"/>
      <c r="J13" s="139"/>
      <c r="K13" s="139"/>
      <c r="L13" s="139"/>
    </row>
    <row r="14" spans="1:12" ht="16.5" customHeight="1" x14ac:dyDescent="0.25">
      <c r="A14" s="346" t="s">
        <v>1</v>
      </c>
      <c r="B14" s="346"/>
      <c r="C14" s="346"/>
      <c r="D14" s="346"/>
      <c r="E14" s="346"/>
      <c r="F14" s="346"/>
      <c r="G14" s="346"/>
      <c r="H14" s="346"/>
      <c r="I14" s="139"/>
      <c r="J14" s="139"/>
      <c r="K14" s="139"/>
      <c r="L14" s="139"/>
    </row>
    <row r="15" spans="1:12" ht="15.75" customHeight="1" x14ac:dyDescent="0.25">
      <c r="A15" s="364"/>
      <c r="B15" s="364"/>
      <c r="C15" s="364"/>
      <c r="D15" s="364"/>
      <c r="E15" s="364"/>
      <c r="F15" s="364"/>
      <c r="G15" s="364"/>
      <c r="H15" s="364"/>
    </row>
    <row r="16" spans="1:12" ht="15.75" customHeight="1" x14ac:dyDescent="0.25">
      <c r="A16" s="365" t="s">
        <v>225</v>
      </c>
      <c r="B16" s="365"/>
      <c r="C16" s="365"/>
      <c r="D16" s="365"/>
      <c r="E16" s="365"/>
      <c r="F16" s="365"/>
      <c r="G16" s="365"/>
      <c r="H16" s="365"/>
    </row>
    <row r="17" spans="1:9" ht="25.5" customHeight="1" x14ac:dyDescent="0.25">
      <c r="A17" s="365" t="s">
        <v>70</v>
      </c>
      <c r="B17" s="365"/>
      <c r="C17" s="365"/>
      <c r="D17" s="365"/>
      <c r="E17" s="365"/>
      <c r="F17" s="365"/>
      <c r="G17" s="365"/>
      <c r="H17" s="365"/>
    </row>
    <row r="18" spans="1:9" ht="17.25" customHeight="1" x14ac:dyDescent="0.25">
      <c r="A18" s="365" t="s">
        <v>218</v>
      </c>
      <c r="B18" s="365"/>
      <c r="C18" s="365"/>
      <c r="D18" s="365"/>
      <c r="E18" s="365"/>
      <c r="F18" s="365"/>
      <c r="G18" s="365"/>
      <c r="H18" s="365"/>
    </row>
    <row r="19" spans="1:9" ht="17.25" customHeight="1" x14ac:dyDescent="0.25">
      <c r="A19" s="366" t="s">
        <v>229</v>
      </c>
      <c r="B19" s="366"/>
      <c r="C19" s="366"/>
      <c r="D19" s="366"/>
      <c r="E19" s="366"/>
      <c r="F19" s="366"/>
      <c r="G19" s="366"/>
      <c r="H19" s="366"/>
    </row>
    <row r="20" spans="1:9" ht="41.25" customHeight="1" x14ac:dyDescent="0.25">
      <c r="A20" s="365" t="s">
        <v>228</v>
      </c>
      <c r="B20" s="365"/>
      <c r="C20" s="365"/>
      <c r="D20" s="365"/>
      <c r="E20" s="365"/>
      <c r="F20" s="365"/>
      <c r="G20" s="365"/>
      <c r="H20" s="365"/>
    </row>
    <row r="21" spans="1:9" ht="10.5" customHeight="1" x14ac:dyDescent="0.25">
      <c r="A21" s="362"/>
      <c r="B21" s="362"/>
      <c r="C21" s="362"/>
      <c r="D21" s="362"/>
      <c r="E21" s="362"/>
      <c r="F21" s="362"/>
      <c r="G21" s="362"/>
      <c r="H21" s="362"/>
    </row>
    <row r="22" spans="1:9" x14ac:dyDescent="0.25">
      <c r="A22" s="346" t="s">
        <v>60</v>
      </c>
      <c r="B22" s="346"/>
      <c r="C22" s="346"/>
      <c r="D22" s="346"/>
      <c r="E22" s="346"/>
      <c r="F22" s="346"/>
      <c r="G22" s="346"/>
      <c r="H22" s="346"/>
      <c r="I22" s="140"/>
    </row>
    <row r="23" spans="1:9" ht="12" customHeight="1" x14ac:dyDescent="0.25">
      <c r="A23" s="327"/>
      <c r="B23" s="327"/>
      <c r="C23" s="327"/>
      <c r="D23" s="327"/>
      <c r="E23" s="327"/>
      <c r="F23" s="327"/>
      <c r="G23" s="327"/>
      <c r="H23" s="327"/>
      <c r="I23" s="141"/>
    </row>
    <row r="24" spans="1:9" ht="12" customHeight="1" x14ac:dyDescent="0.25">
      <c r="A24" s="348" t="s">
        <v>71</v>
      </c>
      <c r="B24" s="348"/>
      <c r="C24" s="348"/>
      <c r="D24" s="348"/>
      <c r="E24" s="348"/>
      <c r="F24" s="348"/>
      <c r="G24" s="348"/>
      <c r="H24" s="348"/>
      <c r="I24" s="141"/>
    </row>
    <row r="25" spans="1:9" ht="12" customHeight="1" x14ac:dyDescent="0.25">
      <c r="A25" s="348" t="s">
        <v>72</v>
      </c>
      <c r="B25" s="348"/>
      <c r="C25" s="348"/>
      <c r="D25" s="348"/>
      <c r="E25" s="348"/>
      <c r="F25" s="348"/>
      <c r="G25" s="348"/>
      <c r="H25" s="348"/>
      <c r="I25" s="141"/>
    </row>
    <row r="26" spans="1:9" ht="12" customHeight="1" x14ac:dyDescent="0.25">
      <c r="A26" s="348" t="s">
        <v>73</v>
      </c>
      <c r="B26" s="348"/>
      <c r="C26" s="348"/>
      <c r="D26" s="348"/>
      <c r="E26" s="348"/>
      <c r="F26" s="348"/>
      <c r="G26" s="348"/>
      <c r="H26" s="348"/>
      <c r="I26" s="141"/>
    </row>
    <row r="27" spans="1:9" ht="15" customHeight="1" x14ac:dyDescent="0.25">
      <c r="A27" s="348" t="s">
        <v>74</v>
      </c>
      <c r="B27" s="348"/>
      <c r="C27" s="348"/>
      <c r="D27" s="348"/>
      <c r="E27" s="348"/>
      <c r="F27" s="348"/>
      <c r="G27" s="348"/>
      <c r="H27" s="348"/>
      <c r="I27" s="141"/>
    </row>
    <row r="28" spans="1:9" ht="30.75" customHeight="1" x14ac:dyDescent="0.25">
      <c r="A28" s="348" t="s">
        <v>75</v>
      </c>
      <c r="B28" s="348"/>
      <c r="C28" s="348"/>
      <c r="D28" s="348"/>
      <c r="E28" s="348"/>
      <c r="F28" s="348"/>
      <c r="G28" s="348"/>
      <c r="H28" s="348"/>
      <c r="I28" s="141"/>
    </row>
    <row r="29" spans="1:9" ht="15" customHeight="1" x14ac:dyDescent="0.25">
      <c r="A29" s="348" t="s">
        <v>76</v>
      </c>
      <c r="B29" s="348"/>
      <c r="C29" s="348"/>
      <c r="D29" s="348"/>
      <c r="E29" s="348"/>
      <c r="F29" s="348"/>
      <c r="G29" s="348"/>
      <c r="H29" s="348"/>
      <c r="I29" s="141"/>
    </row>
    <row r="30" spans="1:9" ht="25.5" customHeight="1" x14ac:dyDescent="0.25">
      <c r="A30" s="348" t="s">
        <v>77</v>
      </c>
      <c r="B30" s="348"/>
      <c r="C30" s="348"/>
      <c r="D30" s="348"/>
      <c r="E30" s="348"/>
      <c r="F30" s="348"/>
      <c r="G30" s="348"/>
      <c r="H30" s="348"/>
      <c r="I30" s="141"/>
    </row>
    <row r="31" spans="1:9" ht="15.75" customHeight="1" x14ac:dyDescent="0.25">
      <c r="A31" s="348" t="s">
        <v>78</v>
      </c>
      <c r="B31" s="348"/>
      <c r="C31" s="348"/>
      <c r="D31" s="348"/>
      <c r="E31" s="348"/>
      <c r="F31" s="348"/>
      <c r="G31" s="348"/>
      <c r="H31" s="348"/>
      <c r="I31" s="141"/>
    </row>
    <row r="32" spans="1:9" ht="42" customHeight="1" x14ac:dyDescent="0.25">
      <c r="A32" s="348" t="s">
        <v>79</v>
      </c>
      <c r="B32" s="348"/>
      <c r="C32" s="348"/>
      <c r="D32" s="348"/>
      <c r="E32" s="348"/>
      <c r="F32" s="348"/>
      <c r="G32" s="348"/>
      <c r="H32" s="348"/>
      <c r="I32" s="141"/>
    </row>
    <row r="33" spans="1:18" ht="57.75" customHeight="1" x14ac:dyDescent="0.25">
      <c r="A33" s="348" t="s">
        <v>80</v>
      </c>
      <c r="B33" s="348"/>
      <c r="C33" s="348"/>
      <c r="D33" s="348"/>
      <c r="E33" s="348"/>
      <c r="F33" s="348"/>
      <c r="G33" s="348"/>
      <c r="H33" s="348"/>
      <c r="I33" s="141"/>
    </row>
    <row r="34" spans="1:18" ht="15.75" customHeight="1" x14ac:dyDescent="0.25">
      <c r="A34" s="355"/>
      <c r="B34" s="355"/>
      <c r="C34" s="355"/>
      <c r="D34" s="355"/>
      <c r="E34" s="355"/>
      <c r="F34" s="355"/>
      <c r="G34" s="355"/>
      <c r="H34" s="355"/>
      <c r="I34" s="141"/>
    </row>
    <row r="35" spans="1:18" x14ac:dyDescent="0.25">
      <c r="A35" s="346" t="s">
        <v>61</v>
      </c>
      <c r="B35" s="346"/>
      <c r="C35" s="346"/>
      <c r="D35" s="346"/>
      <c r="E35" s="346"/>
      <c r="F35" s="346"/>
      <c r="G35" s="346"/>
      <c r="H35" s="346"/>
    </row>
    <row r="36" spans="1:18" x14ac:dyDescent="0.25">
      <c r="A36" s="364"/>
      <c r="B36" s="364"/>
      <c r="C36" s="364"/>
      <c r="D36" s="364"/>
      <c r="E36" s="364"/>
      <c r="F36" s="364"/>
      <c r="G36" s="364"/>
      <c r="H36" s="364"/>
    </row>
    <row r="37" spans="1:18" ht="47.25" customHeight="1" x14ac:dyDescent="0.25">
      <c r="A37" s="354" t="s">
        <v>81</v>
      </c>
      <c r="B37" s="354"/>
      <c r="C37" s="354"/>
      <c r="D37" s="354"/>
      <c r="E37" s="354"/>
      <c r="F37" s="354"/>
      <c r="G37" s="354"/>
      <c r="H37" s="354"/>
    </row>
    <row r="38" spans="1:18" ht="15.75" customHeight="1" x14ac:dyDescent="0.25">
      <c r="A38" s="346" t="s">
        <v>62</v>
      </c>
      <c r="B38" s="346"/>
      <c r="C38" s="346"/>
      <c r="D38" s="346"/>
      <c r="E38" s="346"/>
      <c r="F38" s="346"/>
      <c r="G38" s="346"/>
      <c r="H38" s="346"/>
    </row>
    <row r="39" spans="1:18" ht="29.25" customHeight="1" x14ac:dyDescent="0.25">
      <c r="A39" s="354" t="s">
        <v>82</v>
      </c>
      <c r="B39" s="354"/>
      <c r="C39" s="354"/>
      <c r="D39" s="354"/>
      <c r="E39" s="354"/>
      <c r="F39" s="354"/>
      <c r="G39" s="354"/>
      <c r="H39" s="354"/>
    </row>
    <row r="40" spans="1:18" ht="27" customHeight="1" x14ac:dyDescent="0.25">
      <c r="A40" s="354" t="s">
        <v>230</v>
      </c>
      <c r="B40" s="354"/>
      <c r="C40" s="354"/>
      <c r="D40" s="354"/>
      <c r="E40" s="354"/>
      <c r="F40" s="354"/>
      <c r="G40" s="354"/>
      <c r="H40" s="354"/>
    </row>
    <row r="41" spans="1:18" ht="38.25" customHeight="1" x14ac:dyDescent="0.25">
      <c r="A41" s="354" t="s">
        <v>83</v>
      </c>
      <c r="B41" s="354"/>
      <c r="C41" s="354"/>
      <c r="D41" s="354"/>
      <c r="E41" s="354"/>
      <c r="F41" s="354"/>
      <c r="G41" s="354"/>
      <c r="H41" s="354"/>
    </row>
    <row r="42" spans="1:18" ht="30.75" customHeight="1" x14ac:dyDescent="0.25">
      <c r="A42" s="354" t="s">
        <v>84</v>
      </c>
      <c r="B42" s="354"/>
      <c r="C42" s="354"/>
      <c r="D42" s="354"/>
      <c r="E42" s="354"/>
      <c r="F42" s="354"/>
      <c r="G42" s="354"/>
      <c r="H42" s="354"/>
    </row>
    <row r="43" spans="1:18" ht="80.25" customHeight="1" x14ac:dyDescent="0.25">
      <c r="A43" s="354" t="s">
        <v>85</v>
      </c>
      <c r="B43" s="354"/>
      <c r="C43" s="354"/>
      <c r="D43" s="354"/>
      <c r="E43" s="354"/>
      <c r="F43" s="354"/>
      <c r="G43" s="354"/>
      <c r="H43" s="354"/>
    </row>
    <row r="44" spans="1:18" ht="15.75" customHeight="1" x14ac:dyDescent="0.25">
      <c r="A44" s="355"/>
      <c r="B44" s="355"/>
      <c r="C44" s="355"/>
      <c r="D44" s="355"/>
      <c r="E44" s="355"/>
      <c r="F44" s="355"/>
      <c r="G44" s="355"/>
      <c r="H44" s="355"/>
    </row>
    <row r="45" spans="1:18" ht="29.25" customHeight="1" x14ac:dyDescent="0.25">
      <c r="A45" s="346" t="s">
        <v>49</v>
      </c>
      <c r="B45" s="346"/>
      <c r="C45" s="346"/>
      <c r="D45" s="346"/>
      <c r="E45" s="346"/>
      <c r="F45" s="346"/>
      <c r="G45" s="346"/>
      <c r="H45" s="346"/>
      <c r="I45" s="142"/>
      <c r="J45" s="142"/>
      <c r="K45" s="142"/>
      <c r="L45" s="142"/>
      <c r="M45" s="142"/>
      <c r="N45" s="142"/>
      <c r="O45" s="142"/>
      <c r="P45" s="142"/>
      <c r="Q45" s="142"/>
      <c r="R45" s="142"/>
    </row>
    <row r="46" spans="1:18" x14ac:dyDescent="0.25">
      <c r="A46" s="349" t="s">
        <v>168</v>
      </c>
      <c r="B46" s="350"/>
      <c r="C46" s="350"/>
      <c r="D46" s="350"/>
      <c r="E46" s="350"/>
      <c r="F46" s="350"/>
      <c r="G46" s="350"/>
      <c r="H46" s="350"/>
      <c r="I46" s="143"/>
      <c r="J46" s="143"/>
      <c r="K46" s="143"/>
      <c r="L46" s="143"/>
      <c r="M46" s="143"/>
      <c r="N46" s="143"/>
      <c r="O46" s="143"/>
      <c r="P46" s="143"/>
      <c r="Q46" s="143"/>
      <c r="R46" s="143"/>
    </row>
    <row r="47" spans="1:18" x14ac:dyDescent="0.25">
      <c r="A47" s="349" t="s">
        <v>86</v>
      </c>
      <c r="B47" s="350"/>
      <c r="C47" s="350"/>
      <c r="D47" s="350"/>
      <c r="E47" s="350"/>
      <c r="F47" s="350"/>
      <c r="G47" s="350"/>
      <c r="H47" s="350"/>
      <c r="I47" s="143"/>
      <c r="J47" s="143"/>
      <c r="K47" s="143"/>
      <c r="L47" s="143"/>
      <c r="M47" s="143"/>
      <c r="N47" s="143"/>
      <c r="O47" s="143"/>
      <c r="P47" s="143"/>
      <c r="Q47" s="143"/>
      <c r="R47" s="143"/>
    </row>
    <row r="48" spans="1:18" x14ac:dyDescent="0.25">
      <c r="A48" s="351"/>
      <c r="B48" s="351"/>
      <c r="C48" s="351"/>
      <c r="D48" s="351"/>
      <c r="E48" s="351"/>
      <c r="F48" s="351"/>
      <c r="G48" s="351"/>
      <c r="H48" s="351"/>
      <c r="I48" s="144"/>
      <c r="J48" s="144"/>
      <c r="K48" s="143"/>
      <c r="L48" s="143"/>
      <c r="M48" s="143"/>
      <c r="N48" s="143"/>
      <c r="O48" s="143"/>
      <c r="P48" s="143"/>
      <c r="Q48" s="143"/>
      <c r="R48" s="143"/>
    </row>
    <row r="49" spans="1:18" ht="15" customHeight="1" x14ac:dyDescent="0.25">
      <c r="A49" s="346" t="s">
        <v>52</v>
      </c>
      <c r="B49" s="346"/>
      <c r="C49" s="346"/>
      <c r="D49" s="346"/>
      <c r="E49" s="346"/>
      <c r="F49" s="346"/>
      <c r="G49" s="346"/>
      <c r="H49" s="346"/>
      <c r="I49" s="145"/>
      <c r="J49" s="145"/>
      <c r="K49" s="145"/>
      <c r="L49" s="145"/>
      <c r="M49" s="145"/>
      <c r="N49" s="145"/>
      <c r="O49" s="145"/>
      <c r="P49" s="145"/>
      <c r="Q49" s="367"/>
      <c r="R49" s="367"/>
    </row>
    <row r="50" spans="1:18" x14ac:dyDescent="0.25">
      <c r="A50" s="352"/>
      <c r="B50" s="352"/>
      <c r="C50" s="352"/>
      <c r="D50" s="352"/>
      <c r="E50" s="352"/>
      <c r="F50" s="352"/>
      <c r="G50" s="352"/>
      <c r="H50" s="352"/>
      <c r="I50" s="146"/>
      <c r="J50" s="146"/>
      <c r="K50" s="146"/>
      <c r="L50" s="146"/>
      <c r="M50" s="146"/>
      <c r="N50" s="146"/>
      <c r="O50" s="146"/>
      <c r="P50" s="146"/>
      <c r="Q50" s="146"/>
      <c r="R50" s="146"/>
    </row>
    <row r="51" spans="1:18" x14ac:dyDescent="0.25">
      <c r="A51" s="349" t="s">
        <v>87</v>
      </c>
      <c r="B51" s="350"/>
      <c r="C51" s="350"/>
      <c r="D51" s="350"/>
      <c r="E51" s="350"/>
      <c r="F51" s="350"/>
      <c r="G51" s="350"/>
      <c r="H51" s="350"/>
      <c r="I51" s="146"/>
      <c r="J51" s="146"/>
      <c r="K51" s="146"/>
      <c r="L51" s="146"/>
      <c r="M51" s="146"/>
      <c r="N51" s="146"/>
      <c r="O51" s="146"/>
      <c r="P51" s="146"/>
      <c r="Q51" s="146"/>
      <c r="R51" s="146"/>
    </row>
    <row r="52" spans="1:18" x14ac:dyDescent="0.25">
      <c r="A52" s="351"/>
      <c r="B52" s="351"/>
      <c r="C52" s="351"/>
      <c r="D52" s="351"/>
      <c r="E52" s="351"/>
      <c r="F52" s="351"/>
      <c r="G52" s="351"/>
      <c r="H52" s="351"/>
      <c r="I52" s="146"/>
      <c r="J52" s="146"/>
      <c r="K52" s="146"/>
      <c r="L52" s="146"/>
      <c r="M52" s="146"/>
      <c r="N52" s="146"/>
      <c r="O52" s="146"/>
      <c r="P52" s="146"/>
      <c r="Q52" s="146"/>
      <c r="R52" s="146"/>
    </row>
    <row r="53" spans="1:18" s="86" customFormat="1" x14ac:dyDescent="0.25">
      <c r="A53" s="346" t="s">
        <v>51</v>
      </c>
      <c r="B53" s="346"/>
      <c r="C53" s="346"/>
      <c r="D53" s="346"/>
      <c r="E53" s="346"/>
      <c r="F53" s="346"/>
      <c r="G53" s="346"/>
      <c r="H53" s="346"/>
      <c r="I53" s="153"/>
      <c r="J53" s="153"/>
      <c r="K53" s="153"/>
      <c r="L53" s="153"/>
      <c r="M53" s="153"/>
      <c r="N53" s="153"/>
      <c r="O53" s="153"/>
      <c r="P53" s="153"/>
      <c r="Q53" s="153"/>
      <c r="R53" s="153"/>
    </row>
    <row r="54" spans="1:18" s="86" customFormat="1" x14ac:dyDescent="0.25">
      <c r="A54" s="368"/>
      <c r="B54" s="368"/>
      <c r="C54" s="368"/>
      <c r="D54" s="368"/>
      <c r="E54" s="368"/>
      <c r="F54" s="368"/>
      <c r="G54" s="368"/>
      <c r="H54" s="368"/>
      <c r="I54" s="153"/>
      <c r="J54" s="153"/>
      <c r="K54" s="153"/>
      <c r="L54" s="153"/>
      <c r="M54" s="153"/>
      <c r="N54" s="153"/>
      <c r="O54" s="153"/>
      <c r="P54" s="153"/>
      <c r="Q54" s="153"/>
      <c r="R54" s="153"/>
    </row>
    <row r="55" spans="1:18" s="86" customFormat="1" ht="15" customHeight="1" x14ac:dyDescent="0.25">
      <c r="A55" s="349" t="s">
        <v>88</v>
      </c>
      <c r="B55" s="350"/>
      <c r="C55" s="350"/>
      <c r="D55" s="350"/>
      <c r="E55" s="350"/>
      <c r="F55" s="350"/>
      <c r="G55" s="350"/>
      <c r="H55" s="350"/>
      <c r="I55" s="153"/>
      <c r="J55" s="153"/>
      <c r="K55" s="153"/>
      <c r="L55" s="153"/>
      <c r="M55" s="153"/>
      <c r="N55" s="153"/>
      <c r="O55" s="153"/>
      <c r="P55" s="153"/>
      <c r="Q55" s="153"/>
      <c r="R55" s="153"/>
    </row>
    <row r="56" spans="1:18" s="86" customFormat="1" x14ac:dyDescent="0.25">
      <c r="A56" s="368"/>
      <c r="B56" s="368"/>
      <c r="C56" s="368"/>
      <c r="D56" s="368"/>
      <c r="E56" s="368"/>
      <c r="F56" s="368"/>
      <c r="G56" s="368"/>
      <c r="H56" s="368"/>
      <c r="I56" s="153"/>
      <c r="J56" s="153"/>
      <c r="K56" s="153"/>
      <c r="L56" s="153"/>
      <c r="M56" s="153"/>
      <c r="N56" s="153"/>
      <c r="O56" s="153"/>
      <c r="P56" s="153"/>
      <c r="Q56" s="153"/>
      <c r="R56" s="153"/>
    </row>
    <row r="57" spans="1:18" s="86" customFormat="1" ht="29.25" customHeight="1" x14ac:dyDescent="0.25">
      <c r="A57" s="369" t="s">
        <v>137</v>
      </c>
      <c r="B57" s="369"/>
      <c r="C57" s="369"/>
      <c r="D57" s="369"/>
      <c r="E57" s="369"/>
      <c r="F57" s="369"/>
      <c r="G57" s="369"/>
      <c r="H57" s="369"/>
      <c r="I57" s="153"/>
      <c r="J57" s="153"/>
      <c r="K57" s="153"/>
      <c r="L57" s="153"/>
      <c r="M57" s="153"/>
      <c r="N57" s="153"/>
      <c r="O57" s="153"/>
      <c r="P57" s="153"/>
      <c r="Q57" s="153"/>
      <c r="R57" s="153"/>
    </row>
    <row r="58" spans="1:18" s="86" customFormat="1" x14ac:dyDescent="0.25">
      <c r="A58" s="368"/>
      <c r="B58" s="368"/>
      <c r="C58" s="368"/>
      <c r="D58" s="368"/>
      <c r="E58" s="368"/>
      <c r="F58" s="368"/>
      <c r="G58" s="368"/>
      <c r="H58" s="368"/>
      <c r="I58" s="153"/>
      <c r="J58" s="153"/>
      <c r="K58" s="153"/>
      <c r="L58" s="153"/>
      <c r="M58" s="153"/>
      <c r="N58" s="153"/>
      <c r="O58" s="153"/>
      <c r="P58" s="153"/>
      <c r="Q58" s="153"/>
      <c r="R58" s="153"/>
    </row>
    <row r="59" spans="1:18" s="86" customFormat="1" x14ac:dyDescent="0.25">
      <c r="A59" s="346" t="s">
        <v>138</v>
      </c>
      <c r="B59" s="346"/>
      <c r="C59" s="346"/>
      <c r="D59" s="346"/>
      <c r="E59" s="346"/>
      <c r="F59" s="346"/>
      <c r="G59" s="346"/>
      <c r="H59" s="346"/>
      <c r="I59" s="153"/>
      <c r="J59" s="153"/>
      <c r="K59" s="153"/>
      <c r="L59" s="153"/>
      <c r="M59" s="153"/>
      <c r="N59" s="153"/>
      <c r="O59" s="153"/>
      <c r="P59" s="153"/>
      <c r="Q59" s="153"/>
      <c r="R59" s="153"/>
    </row>
    <row r="60" spans="1:18" s="86" customFormat="1" x14ac:dyDescent="0.25">
      <c r="A60" s="368"/>
      <c r="B60" s="368"/>
      <c r="C60" s="368"/>
      <c r="D60" s="368"/>
      <c r="E60" s="368"/>
      <c r="F60" s="368"/>
      <c r="G60" s="368"/>
      <c r="H60" s="368"/>
      <c r="I60" s="153"/>
      <c r="J60" s="153"/>
      <c r="K60" s="153"/>
      <c r="L60" s="153"/>
      <c r="M60" s="153"/>
      <c r="N60" s="153"/>
      <c r="O60" s="153"/>
      <c r="P60" s="153"/>
      <c r="Q60" s="153"/>
      <c r="R60" s="153"/>
    </row>
    <row r="61" spans="1:18" s="86" customFormat="1" x14ac:dyDescent="0.25">
      <c r="A61" s="349" t="s">
        <v>63</v>
      </c>
      <c r="B61" s="350"/>
      <c r="C61" s="350"/>
      <c r="D61" s="350"/>
      <c r="E61" s="350"/>
      <c r="F61" s="350"/>
      <c r="G61" s="350"/>
      <c r="H61" s="350"/>
      <c r="Q61" s="153"/>
      <c r="R61" s="153"/>
    </row>
    <row r="62" spans="1:18" s="86" customFormat="1" x14ac:dyDescent="0.25">
      <c r="A62" s="349" t="s">
        <v>124</v>
      </c>
      <c r="B62" s="350"/>
      <c r="C62" s="350"/>
      <c r="D62" s="350"/>
      <c r="E62" s="350"/>
      <c r="F62" s="350"/>
      <c r="G62" s="350"/>
      <c r="H62" s="350"/>
      <c r="Q62" s="153"/>
      <c r="R62" s="153"/>
    </row>
    <row r="63" spans="1:18" s="86" customFormat="1" x14ac:dyDescent="0.25">
      <c r="A63" s="368"/>
      <c r="B63" s="368"/>
      <c r="C63" s="368"/>
      <c r="D63" s="368"/>
      <c r="E63" s="368"/>
      <c r="F63" s="368"/>
      <c r="G63" s="368"/>
      <c r="H63" s="368"/>
      <c r="I63" s="153"/>
      <c r="J63" s="153"/>
      <c r="K63" s="153"/>
      <c r="L63" s="153"/>
      <c r="M63" s="153"/>
      <c r="N63" s="153"/>
      <c r="O63" s="153"/>
      <c r="P63" s="153"/>
      <c r="Q63" s="153"/>
      <c r="R63" s="153"/>
    </row>
    <row r="64" spans="1:18" s="86" customFormat="1" ht="30.75" customHeight="1" x14ac:dyDescent="0.25">
      <c r="A64" s="346" t="s">
        <v>141</v>
      </c>
      <c r="B64" s="346"/>
      <c r="C64" s="346"/>
      <c r="D64" s="346"/>
      <c r="E64" s="346"/>
      <c r="F64" s="346"/>
      <c r="G64" s="346"/>
      <c r="H64" s="346"/>
      <c r="I64" s="153"/>
      <c r="J64" s="153"/>
      <c r="K64" s="153"/>
      <c r="L64" s="153"/>
      <c r="M64" s="153"/>
      <c r="N64" s="153"/>
      <c r="O64" s="153"/>
      <c r="P64" s="153"/>
      <c r="Q64" s="153"/>
      <c r="R64" s="153"/>
    </row>
    <row r="65" spans="1:18" s="86" customFormat="1" ht="12" customHeight="1" x14ac:dyDescent="0.25">
      <c r="A65" s="368"/>
      <c r="B65" s="368"/>
      <c r="C65" s="368"/>
      <c r="D65" s="368"/>
      <c r="E65" s="368"/>
      <c r="F65" s="368"/>
      <c r="G65" s="368"/>
      <c r="H65" s="368"/>
      <c r="I65" s="153"/>
      <c r="J65" s="153"/>
      <c r="K65" s="153"/>
      <c r="L65" s="153"/>
      <c r="M65" s="153"/>
      <c r="N65" s="153"/>
      <c r="O65" s="153"/>
      <c r="P65" s="153"/>
      <c r="Q65" s="153"/>
      <c r="R65" s="153"/>
    </row>
    <row r="66" spans="1:18" s="86" customFormat="1" ht="15" customHeight="1" x14ac:dyDescent="0.25">
      <c r="A66" s="349" t="s">
        <v>89</v>
      </c>
      <c r="B66" s="350"/>
      <c r="C66" s="350"/>
      <c r="D66" s="350"/>
      <c r="E66" s="350"/>
      <c r="F66" s="350"/>
      <c r="G66" s="350"/>
      <c r="H66" s="350"/>
      <c r="I66" s="153"/>
      <c r="J66" s="153"/>
      <c r="K66" s="153"/>
      <c r="L66" s="153"/>
      <c r="M66" s="153"/>
      <c r="N66" s="153"/>
      <c r="O66" s="153"/>
      <c r="P66" s="153"/>
      <c r="Q66" s="153"/>
      <c r="R66" s="153"/>
    </row>
    <row r="67" spans="1:18" ht="15" customHeight="1" x14ac:dyDescent="0.25">
      <c r="A67" s="351"/>
      <c r="B67" s="351"/>
      <c r="C67" s="351"/>
      <c r="D67" s="351"/>
      <c r="E67" s="351"/>
      <c r="F67" s="351"/>
      <c r="G67" s="351"/>
      <c r="H67" s="351"/>
      <c r="I67" s="146"/>
      <c r="J67" s="146"/>
      <c r="K67" s="146"/>
      <c r="L67" s="146"/>
      <c r="M67" s="146"/>
      <c r="N67" s="146"/>
      <c r="O67" s="146"/>
      <c r="P67" s="146"/>
      <c r="Q67" s="146"/>
      <c r="R67" s="146"/>
    </row>
    <row r="68" spans="1:18" ht="17.25" customHeight="1" x14ac:dyDescent="0.25">
      <c r="A68" s="346" t="s">
        <v>64</v>
      </c>
      <c r="B68" s="346"/>
      <c r="C68" s="346"/>
      <c r="D68" s="346"/>
      <c r="E68" s="346"/>
      <c r="F68" s="346"/>
      <c r="G68" s="346"/>
      <c r="H68" s="346"/>
      <c r="I68" s="146"/>
      <c r="J68" s="146"/>
      <c r="K68" s="146"/>
      <c r="L68" s="146"/>
      <c r="M68" s="146"/>
      <c r="N68" s="146"/>
      <c r="O68" s="146"/>
      <c r="P68" s="146"/>
      <c r="Q68" s="146"/>
      <c r="R68" s="146"/>
    </row>
    <row r="69" spans="1:18" ht="12" customHeight="1" x14ac:dyDescent="0.25">
      <c r="A69" s="370"/>
      <c r="B69" s="370"/>
      <c r="C69" s="370"/>
      <c r="D69" s="370"/>
      <c r="E69" s="370"/>
      <c r="F69" s="370"/>
      <c r="G69" s="370"/>
      <c r="H69" s="370"/>
      <c r="I69" s="146"/>
      <c r="J69" s="146"/>
      <c r="K69" s="146"/>
      <c r="L69" s="146"/>
      <c r="M69" s="146"/>
      <c r="N69" s="146"/>
      <c r="O69" s="146"/>
      <c r="P69" s="146"/>
      <c r="Q69" s="146"/>
      <c r="R69" s="146"/>
    </row>
    <row r="70" spans="1:18" ht="15.75" customHeight="1" x14ac:dyDescent="0.25">
      <c r="A70" s="372" t="s">
        <v>90</v>
      </c>
      <c r="B70" s="371"/>
      <c r="C70" s="371"/>
      <c r="D70" s="371"/>
      <c r="E70" s="371"/>
      <c r="F70" s="371"/>
      <c r="G70" s="371"/>
      <c r="H70" s="371"/>
      <c r="I70" s="146"/>
      <c r="J70" s="146"/>
      <c r="K70" s="147"/>
      <c r="L70" s="147"/>
      <c r="M70" s="147"/>
      <c r="N70" s="147"/>
      <c r="O70" s="147"/>
      <c r="P70" s="147"/>
      <c r="Q70" s="147"/>
      <c r="R70" s="147"/>
    </row>
    <row r="71" spans="1:18" ht="42.75" customHeight="1" x14ac:dyDescent="0.25">
      <c r="A71" s="371" t="s">
        <v>91</v>
      </c>
      <c r="B71" s="371"/>
      <c r="C71" s="371"/>
      <c r="D71" s="371"/>
      <c r="E71" s="371"/>
      <c r="F71" s="371"/>
      <c r="G71" s="371"/>
      <c r="H71" s="371"/>
      <c r="I71" s="143"/>
      <c r="J71" s="143"/>
      <c r="K71" s="148"/>
      <c r="L71" s="148"/>
      <c r="M71" s="148"/>
      <c r="N71" s="148"/>
      <c r="O71" s="148"/>
      <c r="P71" s="148"/>
      <c r="Q71" s="148"/>
      <c r="R71" s="148"/>
    </row>
    <row r="72" spans="1:18" ht="30.75" customHeight="1" x14ac:dyDescent="0.25">
      <c r="A72" s="371" t="s">
        <v>92</v>
      </c>
      <c r="B72" s="371"/>
      <c r="C72" s="371"/>
      <c r="D72" s="371"/>
      <c r="E72" s="371"/>
      <c r="F72" s="371"/>
      <c r="G72" s="371"/>
      <c r="H72" s="371"/>
      <c r="I72" s="143"/>
      <c r="J72" s="143"/>
      <c r="K72" s="148"/>
      <c r="L72" s="148"/>
      <c r="M72" s="148"/>
      <c r="N72" s="148"/>
      <c r="O72" s="148"/>
      <c r="P72" s="148"/>
      <c r="Q72" s="148"/>
      <c r="R72" s="148"/>
    </row>
    <row r="73" spans="1:18" ht="30" customHeight="1" x14ac:dyDescent="0.25">
      <c r="A73" s="371" t="s">
        <v>93</v>
      </c>
      <c r="B73" s="371"/>
      <c r="C73" s="371"/>
      <c r="D73" s="371"/>
      <c r="E73" s="371"/>
      <c r="F73" s="371"/>
      <c r="G73" s="371"/>
      <c r="H73" s="371"/>
      <c r="I73" s="143"/>
      <c r="J73" s="143"/>
      <c r="K73" s="148"/>
      <c r="L73" s="148"/>
      <c r="M73" s="148"/>
      <c r="N73" s="148"/>
      <c r="O73" s="148"/>
      <c r="P73" s="148"/>
      <c r="Q73" s="148"/>
      <c r="R73" s="148"/>
    </row>
    <row r="74" spans="1:18" ht="27.75" customHeight="1" x14ac:dyDescent="0.25">
      <c r="A74" s="371" t="s">
        <v>169</v>
      </c>
      <c r="B74" s="371"/>
      <c r="C74" s="371"/>
      <c r="D74" s="371"/>
      <c r="E74" s="371"/>
      <c r="F74" s="371"/>
      <c r="G74" s="371"/>
      <c r="H74" s="371"/>
      <c r="I74" s="143"/>
      <c r="J74" s="143"/>
      <c r="K74" s="148"/>
      <c r="L74" s="148"/>
      <c r="M74" s="148"/>
      <c r="N74" s="148"/>
      <c r="O74" s="148"/>
      <c r="P74" s="148"/>
      <c r="Q74" s="148"/>
      <c r="R74" s="148"/>
    </row>
    <row r="75" spans="1:18" ht="13.5" customHeight="1" x14ac:dyDescent="0.25">
      <c r="A75" s="375"/>
      <c r="B75" s="375"/>
      <c r="C75" s="375"/>
      <c r="D75" s="375"/>
      <c r="E75" s="375"/>
      <c r="F75" s="375"/>
      <c r="G75" s="375"/>
      <c r="H75" s="375"/>
      <c r="I75" s="144"/>
      <c r="J75" s="144"/>
      <c r="K75" s="148"/>
      <c r="L75" s="148"/>
      <c r="M75" s="148"/>
      <c r="N75" s="148"/>
      <c r="O75" s="148"/>
      <c r="P75" s="148"/>
      <c r="Q75" s="148"/>
      <c r="R75" s="148"/>
    </row>
    <row r="76" spans="1:18" ht="13.5" customHeight="1" x14ac:dyDescent="0.25">
      <c r="A76" s="346" t="s">
        <v>38</v>
      </c>
      <c r="B76" s="346"/>
      <c r="C76" s="346"/>
      <c r="D76" s="346"/>
      <c r="E76" s="346"/>
      <c r="F76" s="346"/>
      <c r="G76" s="346"/>
      <c r="H76" s="346"/>
      <c r="I76" s="144"/>
      <c r="J76" s="144"/>
      <c r="K76" s="148"/>
      <c r="L76" s="148"/>
      <c r="M76" s="148"/>
      <c r="N76" s="148"/>
      <c r="O76" s="148"/>
      <c r="P76" s="148"/>
      <c r="Q76" s="148"/>
      <c r="R76" s="148"/>
    </row>
    <row r="77" spans="1:18" ht="28.5" customHeight="1" x14ac:dyDescent="0.25">
      <c r="A77" s="371" t="s">
        <v>94</v>
      </c>
      <c r="B77" s="371"/>
      <c r="C77" s="371"/>
      <c r="D77" s="371"/>
      <c r="E77" s="371"/>
      <c r="F77" s="371"/>
      <c r="G77" s="371"/>
      <c r="H77" s="371"/>
      <c r="I77" s="143"/>
      <c r="J77" s="143"/>
      <c r="K77" s="148"/>
      <c r="L77" s="148"/>
      <c r="M77" s="148"/>
      <c r="N77" s="148"/>
      <c r="O77" s="148"/>
      <c r="P77" s="148"/>
      <c r="Q77" s="148"/>
      <c r="R77" s="148"/>
    </row>
    <row r="78" spans="1:18" ht="57.75" customHeight="1" x14ac:dyDescent="0.25">
      <c r="A78" s="371" t="s">
        <v>95</v>
      </c>
      <c r="B78" s="371"/>
      <c r="C78" s="371"/>
      <c r="D78" s="371"/>
      <c r="E78" s="371"/>
      <c r="F78" s="371"/>
      <c r="G78" s="371"/>
      <c r="H78" s="371"/>
      <c r="I78" s="143"/>
      <c r="J78" s="143"/>
      <c r="K78" s="148"/>
      <c r="L78" s="148"/>
      <c r="M78" s="148"/>
      <c r="N78" s="148"/>
      <c r="O78" s="148"/>
      <c r="P78" s="148"/>
      <c r="Q78" s="148"/>
      <c r="R78" s="148"/>
    </row>
    <row r="79" spans="1:18" ht="17.25" customHeight="1" x14ac:dyDescent="0.25">
      <c r="A79" s="376"/>
      <c r="B79" s="376"/>
      <c r="C79" s="376"/>
      <c r="D79" s="376"/>
      <c r="E79" s="376"/>
      <c r="F79" s="376"/>
      <c r="G79" s="376"/>
      <c r="H79" s="376"/>
      <c r="I79" s="144"/>
      <c r="J79" s="144"/>
      <c r="K79" s="148"/>
      <c r="L79" s="148"/>
      <c r="M79" s="148"/>
      <c r="N79" s="148"/>
      <c r="O79" s="148"/>
      <c r="P79" s="148"/>
      <c r="Q79" s="148"/>
      <c r="R79" s="148"/>
    </row>
    <row r="80" spans="1:18" x14ac:dyDescent="0.25">
      <c r="A80" s="346" t="s">
        <v>57</v>
      </c>
      <c r="B80" s="346"/>
      <c r="C80" s="346"/>
      <c r="D80" s="346"/>
      <c r="E80" s="346"/>
      <c r="F80" s="346"/>
      <c r="G80" s="346"/>
      <c r="H80" s="346"/>
      <c r="I80" s="145"/>
      <c r="J80" s="145"/>
      <c r="K80" s="142"/>
      <c r="L80" s="142"/>
      <c r="M80" s="142"/>
      <c r="N80" s="142"/>
      <c r="O80" s="142"/>
      <c r="P80" s="142"/>
      <c r="Q80" s="142"/>
      <c r="R80" s="142"/>
    </row>
    <row r="81" spans="1:18" ht="13.5" customHeight="1" x14ac:dyDescent="0.25">
      <c r="A81" s="352"/>
      <c r="B81" s="352"/>
      <c r="C81" s="352"/>
      <c r="D81" s="352"/>
      <c r="E81" s="352"/>
      <c r="F81" s="352"/>
      <c r="G81" s="352"/>
      <c r="H81" s="352"/>
      <c r="I81" s="146"/>
      <c r="J81" s="146"/>
      <c r="K81" s="142"/>
      <c r="L81" s="142"/>
      <c r="M81" s="142"/>
      <c r="N81" s="142"/>
      <c r="O81" s="142"/>
      <c r="P81" s="142"/>
      <c r="Q81" s="142"/>
      <c r="R81" s="142"/>
    </row>
    <row r="82" spans="1:18" ht="15.75" customHeight="1" x14ac:dyDescent="0.25">
      <c r="A82" s="373" t="s">
        <v>170</v>
      </c>
      <c r="B82" s="374"/>
      <c r="C82" s="374"/>
      <c r="D82" s="374"/>
      <c r="E82" s="374"/>
      <c r="F82" s="374"/>
      <c r="G82" s="374"/>
      <c r="H82" s="374"/>
      <c r="I82" s="148"/>
      <c r="J82" s="148"/>
      <c r="K82" s="148"/>
      <c r="L82" s="148"/>
      <c r="M82" s="148"/>
      <c r="N82" s="148"/>
      <c r="O82" s="148"/>
      <c r="P82" s="148"/>
      <c r="Q82" s="148"/>
      <c r="R82" s="148"/>
    </row>
    <row r="83" spans="1:18" x14ac:dyDescent="0.25">
      <c r="A83" s="159"/>
      <c r="B83" s="159"/>
      <c r="C83" s="159"/>
      <c r="D83" s="159"/>
      <c r="E83" s="159"/>
      <c r="F83" s="159"/>
      <c r="G83" s="159"/>
      <c r="H83" s="159"/>
      <c r="I83" s="149"/>
      <c r="J83" s="149"/>
      <c r="K83" s="149"/>
      <c r="L83" s="149"/>
      <c r="M83" s="149"/>
      <c r="N83" s="149"/>
      <c r="O83" s="149"/>
      <c r="P83" s="149"/>
      <c r="Q83" s="149"/>
      <c r="R83" s="149"/>
    </row>
    <row r="84" spans="1:18" x14ac:dyDescent="0.25">
      <c r="A84" s="346" t="s">
        <v>199</v>
      </c>
      <c r="B84" s="346"/>
      <c r="C84" s="346"/>
      <c r="D84" s="346"/>
      <c r="E84" s="346"/>
      <c r="F84" s="346"/>
      <c r="G84" s="346"/>
      <c r="H84" s="346"/>
    </row>
    <row r="86" spans="1:18" ht="17.25" customHeight="1" x14ac:dyDescent="0.25">
      <c r="A86" s="347" t="s">
        <v>221</v>
      </c>
      <c r="B86" s="347"/>
      <c r="C86" s="347"/>
      <c r="D86" s="347"/>
      <c r="E86" s="347"/>
      <c r="F86" s="347"/>
      <c r="G86" s="347"/>
      <c r="H86" s="347"/>
      <c r="I86" s="150"/>
      <c r="J86" s="150"/>
      <c r="K86" s="150"/>
      <c r="L86" s="150"/>
      <c r="M86" s="150"/>
      <c r="N86" s="150"/>
      <c r="O86" s="150"/>
      <c r="P86" s="150"/>
    </row>
    <row r="87" spans="1:18" ht="15.75" customHeight="1" x14ac:dyDescent="0.25">
      <c r="A87" s="347" t="s">
        <v>222</v>
      </c>
      <c r="B87" s="347"/>
      <c r="C87" s="347"/>
      <c r="D87" s="347"/>
      <c r="E87" s="347"/>
      <c r="F87" s="347"/>
      <c r="G87" s="347"/>
      <c r="H87" s="347"/>
      <c r="I87" s="150"/>
      <c r="J87" s="150"/>
      <c r="K87" s="150"/>
      <c r="L87" s="150"/>
      <c r="M87" s="150"/>
      <c r="N87" s="150"/>
      <c r="O87" s="150"/>
      <c r="P87" s="150"/>
    </row>
    <row r="88" spans="1:18" ht="20.25" customHeight="1" x14ac:dyDescent="0.25">
      <c r="A88" s="347" t="s">
        <v>224</v>
      </c>
      <c r="B88" s="347"/>
      <c r="C88" s="347"/>
      <c r="D88" s="347"/>
      <c r="E88" s="347"/>
      <c r="F88" s="347"/>
      <c r="G88" s="347"/>
      <c r="H88" s="347"/>
      <c r="I88" s="151"/>
      <c r="J88" s="151"/>
      <c r="K88" s="151"/>
      <c r="L88" s="151"/>
      <c r="M88" s="151"/>
      <c r="N88" s="151"/>
      <c r="O88" s="151"/>
      <c r="P88" s="151"/>
    </row>
    <row r="89" spans="1:18" ht="51.75" customHeight="1" x14ac:dyDescent="0.25">
      <c r="I89" s="152"/>
      <c r="J89" s="152"/>
      <c r="K89" s="152"/>
      <c r="L89" s="152"/>
      <c r="M89" s="152"/>
      <c r="N89" s="152"/>
      <c r="O89" s="152"/>
      <c r="P89" s="152"/>
    </row>
  </sheetData>
  <mergeCells count="87">
    <mergeCell ref="A80:H80"/>
    <mergeCell ref="A81:H81"/>
    <mergeCell ref="A82:H82"/>
    <mergeCell ref="A78:H78"/>
    <mergeCell ref="A75:H75"/>
    <mergeCell ref="A76:H76"/>
    <mergeCell ref="A79:H79"/>
    <mergeCell ref="A73:H73"/>
    <mergeCell ref="A74:H74"/>
    <mergeCell ref="A77:H77"/>
    <mergeCell ref="A70:H70"/>
    <mergeCell ref="A71:H71"/>
    <mergeCell ref="A72:H72"/>
    <mergeCell ref="A64:H64"/>
    <mergeCell ref="A65:H65"/>
    <mergeCell ref="A66:H66"/>
    <mergeCell ref="A68:H68"/>
    <mergeCell ref="A69:H69"/>
    <mergeCell ref="A67:H67"/>
    <mergeCell ref="A58:H58"/>
    <mergeCell ref="A61:H61"/>
    <mergeCell ref="A62:H62"/>
    <mergeCell ref="A63:H63"/>
    <mergeCell ref="A59:H59"/>
    <mergeCell ref="A60:H60"/>
    <mergeCell ref="A52:H52"/>
    <mergeCell ref="A55:H55"/>
    <mergeCell ref="A56:H56"/>
    <mergeCell ref="A54:H54"/>
    <mergeCell ref="A57:H57"/>
    <mergeCell ref="Q49:R49"/>
    <mergeCell ref="A36:H36"/>
    <mergeCell ref="A38:H38"/>
    <mergeCell ref="A45:H45"/>
    <mergeCell ref="A44:H44"/>
    <mergeCell ref="A46:H46"/>
    <mergeCell ref="A14:H14"/>
    <mergeCell ref="A21:H21"/>
    <mergeCell ref="A3:H3"/>
    <mergeCell ref="A10:H10"/>
    <mergeCell ref="A12:H12"/>
    <mergeCell ref="A11:H11"/>
    <mergeCell ref="A13:H13"/>
    <mergeCell ref="A15:H15"/>
    <mergeCell ref="A18:H18"/>
    <mergeCell ref="A20:H20"/>
    <mergeCell ref="A16:H16"/>
    <mergeCell ref="A17:H17"/>
    <mergeCell ref="A19:H19"/>
    <mergeCell ref="A2:H2"/>
    <mergeCell ref="A8:H8"/>
    <mergeCell ref="A5:H5"/>
    <mergeCell ref="A7:H7"/>
    <mergeCell ref="A9:H9"/>
    <mergeCell ref="A6:H6"/>
    <mergeCell ref="A1:H1"/>
    <mergeCell ref="A43:H43"/>
    <mergeCell ref="A37:H37"/>
    <mergeCell ref="A39:H39"/>
    <mergeCell ref="A40:H40"/>
    <mergeCell ref="A4:H4"/>
    <mergeCell ref="A41:H41"/>
    <mergeCell ref="A42:H42"/>
    <mergeCell ref="A35:H35"/>
    <mergeCell ref="A34:H34"/>
    <mergeCell ref="A33:H33"/>
    <mergeCell ref="A28:H28"/>
    <mergeCell ref="A27:H27"/>
    <mergeCell ref="A29:H29"/>
    <mergeCell ref="A30:H30"/>
    <mergeCell ref="A31:H31"/>
    <mergeCell ref="A84:H84"/>
    <mergeCell ref="A86:H86"/>
    <mergeCell ref="A87:H87"/>
    <mergeCell ref="A88:H88"/>
    <mergeCell ref="A22:H22"/>
    <mergeCell ref="A32:H32"/>
    <mergeCell ref="A23:H23"/>
    <mergeCell ref="A25:H25"/>
    <mergeCell ref="A24:H24"/>
    <mergeCell ref="A26:H26"/>
    <mergeCell ref="A47:H47"/>
    <mergeCell ref="A48:H48"/>
    <mergeCell ref="A49:H49"/>
    <mergeCell ref="A50:H50"/>
    <mergeCell ref="A51:H51"/>
    <mergeCell ref="A53:H53"/>
  </mergeCells>
  <pageMargins left="0.7" right="0.7" top="0.75" bottom="0.75" header="0.3" footer="0.3"/>
  <pageSetup paperSize="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2:R14"/>
  <sheetViews>
    <sheetView topLeftCell="F1" zoomScaleNormal="100" workbookViewId="0">
      <selection activeCell="I9" sqref="I9:K9"/>
    </sheetView>
  </sheetViews>
  <sheetFormatPr defaultRowHeight="15" x14ac:dyDescent="0.25"/>
  <cols>
    <col min="1" max="1" width="11.85546875" customWidth="1"/>
    <col min="2" max="2" width="12.7109375" customWidth="1"/>
    <col min="3" max="3" width="14" customWidth="1"/>
    <col min="4" max="4" width="22" customWidth="1"/>
    <col min="5" max="5" width="26.28515625" customWidth="1"/>
    <col min="6" max="6" width="25.140625" customWidth="1"/>
    <col min="7" max="11" width="13" customWidth="1"/>
    <col min="12" max="12" width="10.42578125" style="68" customWidth="1"/>
    <col min="13" max="14" width="9.140625" style="68"/>
    <col min="18" max="18" width="18.5703125" customWidth="1"/>
  </cols>
  <sheetData>
    <row r="2" spans="1:18" x14ac:dyDescent="0.25">
      <c r="A2" s="10" t="s">
        <v>1</v>
      </c>
      <c r="B2" s="11"/>
      <c r="C2" s="11"/>
      <c r="D2" s="12"/>
      <c r="E2" s="12"/>
      <c r="F2" s="12"/>
      <c r="G2" s="12"/>
      <c r="H2" s="12"/>
      <c r="I2" s="12"/>
    </row>
    <row r="3" spans="1:18" ht="15.75" x14ac:dyDescent="0.25">
      <c r="E3" t="s">
        <v>252</v>
      </c>
      <c r="I3" s="97"/>
    </row>
    <row r="4" spans="1:18" s="112" customFormat="1" ht="17.25" thickBot="1" x14ac:dyDescent="0.35">
      <c r="A4" s="113"/>
      <c r="B4" s="113"/>
      <c r="C4" s="113"/>
      <c r="D4" s="113"/>
      <c r="E4" s="113"/>
      <c r="L4" s="161"/>
      <c r="M4" s="265" t="s">
        <v>194</v>
      </c>
      <c r="N4" s="265"/>
    </row>
    <row r="5" spans="1:18" s="112" customFormat="1" ht="36" customHeight="1" x14ac:dyDescent="0.25">
      <c r="A5" s="266" t="s">
        <v>179</v>
      </c>
      <c r="B5" s="268" t="s">
        <v>209</v>
      </c>
      <c r="C5" s="268"/>
      <c r="D5" s="268" t="s">
        <v>227</v>
      </c>
      <c r="E5" s="268" t="s">
        <v>216</v>
      </c>
      <c r="F5" s="270" t="s">
        <v>226</v>
      </c>
      <c r="G5" s="272" t="s">
        <v>173</v>
      </c>
      <c r="H5" s="250" t="s">
        <v>174</v>
      </c>
      <c r="I5" s="250" t="s">
        <v>180</v>
      </c>
      <c r="J5" s="250" t="s">
        <v>181</v>
      </c>
      <c r="K5" s="252" t="s">
        <v>182</v>
      </c>
      <c r="L5" s="254" t="s">
        <v>171</v>
      </c>
      <c r="M5" s="256" t="s">
        <v>176</v>
      </c>
      <c r="N5" s="258" t="s">
        <v>177</v>
      </c>
      <c r="O5" s="260" t="s">
        <v>213</v>
      </c>
      <c r="P5" s="261"/>
      <c r="Q5" s="262"/>
      <c r="R5" s="248" t="s">
        <v>183</v>
      </c>
    </row>
    <row r="6" spans="1:18" s="112" customFormat="1" ht="66.75" customHeight="1" x14ac:dyDescent="0.25">
      <c r="A6" s="267"/>
      <c r="B6" s="154" t="s">
        <v>215</v>
      </c>
      <c r="C6" s="154" t="s">
        <v>217</v>
      </c>
      <c r="D6" s="269"/>
      <c r="E6" s="269"/>
      <c r="F6" s="271"/>
      <c r="G6" s="273"/>
      <c r="H6" s="251"/>
      <c r="I6" s="251"/>
      <c r="J6" s="251"/>
      <c r="K6" s="253"/>
      <c r="L6" s="255"/>
      <c r="M6" s="257"/>
      <c r="N6" s="259"/>
      <c r="O6" s="155" t="s">
        <v>175</v>
      </c>
      <c r="P6" s="155" t="s">
        <v>176</v>
      </c>
      <c r="Q6" s="156" t="s">
        <v>177</v>
      </c>
      <c r="R6" s="249"/>
    </row>
    <row r="7" spans="1:18" s="112" customFormat="1" ht="24.75" customHeight="1" x14ac:dyDescent="0.25">
      <c r="A7" s="157">
        <v>1</v>
      </c>
      <c r="B7" s="154">
        <v>2</v>
      </c>
      <c r="C7" s="157">
        <v>3</v>
      </c>
      <c r="D7" s="154">
        <v>4</v>
      </c>
      <c r="E7" s="157">
        <v>5</v>
      </c>
      <c r="F7" s="154">
        <v>6</v>
      </c>
      <c r="G7" s="157">
        <v>7</v>
      </c>
      <c r="H7" s="154">
        <v>8</v>
      </c>
      <c r="I7" s="157">
        <v>9</v>
      </c>
      <c r="J7" s="154">
        <v>10</v>
      </c>
      <c r="K7" s="157">
        <v>11</v>
      </c>
      <c r="L7" s="186">
        <v>12</v>
      </c>
      <c r="M7" s="185">
        <v>13</v>
      </c>
      <c r="N7" s="186">
        <v>14</v>
      </c>
      <c r="O7" s="157">
        <v>15</v>
      </c>
      <c r="P7" s="154">
        <v>16</v>
      </c>
      <c r="Q7" s="157">
        <v>17</v>
      </c>
      <c r="R7" s="154">
        <v>18</v>
      </c>
    </row>
    <row r="8" spans="1:18" s="112" customFormat="1" ht="138" customHeight="1" x14ac:dyDescent="0.25">
      <c r="A8" s="274" t="s">
        <v>214</v>
      </c>
      <c r="B8" s="275"/>
      <c r="C8" s="276"/>
      <c r="D8" s="14" t="s">
        <v>249</v>
      </c>
      <c r="E8" s="14" t="s">
        <v>250</v>
      </c>
      <c r="F8" s="14" t="s">
        <v>251</v>
      </c>
      <c r="G8" s="162">
        <f>G9+G10</f>
        <v>573831</v>
      </c>
      <c r="H8" s="162">
        <f t="shared" ref="H8:R8" si="0">H9+H10</f>
        <v>587082.6</v>
      </c>
      <c r="I8" s="229">
        <f t="shared" si="0"/>
        <v>602082.6</v>
      </c>
      <c r="J8" s="230">
        <f t="shared" si="0"/>
        <v>607716.27</v>
      </c>
      <c r="K8" s="230">
        <f t="shared" si="0"/>
        <v>607716.27</v>
      </c>
      <c r="L8" s="162">
        <f t="shared" si="0"/>
        <v>0</v>
      </c>
      <c r="M8" s="162">
        <f t="shared" si="0"/>
        <v>0</v>
      </c>
      <c r="N8" s="162">
        <f t="shared" si="0"/>
        <v>0</v>
      </c>
      <c r="O8" s="162">
        <f t="shared" si="0"/>
        <v>0</v>
      </c>
      <c r="P8" s="162">
        <f t="shared" si="0"/>
        <v>0</v>
      </c>
      <c r="Q8" s="162">
        <f t="shared" si="0"/>
        <v>0</v>
      </c>
      <c r="R8" s="162">
        <f t="shared" si="0"/>
        <v>0</v>
      </c>
    </row>
    <row r="9" spans="1:18" s="112" customFormat="1" ht="119.25" customHeight="1" x14ac:dyDescent="0.25">
      <c r="A9" s="263">
        <v>105035</v>
      </c>
      <c r="B9" s="263">
        <v>1060</v>
      </c>
      <c r="C9" s="14">
        <v>11001</v>
      </c>
      <c r="D9" s="14" t="s">
        <v>253</v>
      </c>
      <c r="E9" s="14" t="s">
        <v>254</v>
      </c>
      <c r="F9" s="14" t="s">
        <v>255</v>
      </c>
      <c r="G9" s="14">
        <v>570523.19999999995</v>
      </c>
      <c r="H9" s="14">
        <v>578926.19999999995</v>
      </c>
      <c r="I9" s="228">
        <v>602082.6</v>
      </c>
      <c r="J9" s="236">
        <v>602082.6</v>
      </c>
      <c r="K9" s="236">
        <v>602082.6</v>
      </c>
      <c r="L9" s="170"/>
      <c r="M9" s="170"/>
      <c r="N9" s="170"/>
      <c r="O9" s="170"/>
      <c r="P9" s="170"/>
      <c r="Q9" s="170"/>
      <c r="R9" s="14"/>
    </row>
    <row r="10" spans="1:18" s="112" customFormat="1" ht="101.25" customHeight="1" x14ac:dyDescent="0.25">
      <c r="A10" s="264"/>
      <c r="B10" s="264"/>
      <c r="C10" s="14">
        <v>31001</v>
      </c>
      <c r="D10" s="14" t="s">
        <v>256</v>
      </c>
      <c r="E10" s="14" t="s">
        <v>257</v>
      </c>
      <c r="F10" s="14" t="s">
        <v>258</v>
      </c>
      <c r="G10" s="14">
        <v>3307.8</v>
      </c>
      <c r="H10" s="14">
        <v>8156.4</v>
      </c>
      <c r="I10" s="163"/>
      <c r="J10" s="163">
        <v>5633.67</v>
      </c>
      <c r="K10" s="163">
        <v>5633.67</v>
      </c>
      <c r="L10" s="170">
        <v>0</v>
      </c>
      <c r="M10" s="170">
        <v>0</v>
      </c>
      <c r="N10" s="170">
        <v>0</v>
      </c>
      <c r="O10" s="170">
        <v>0</v>
      </c>
      <c r="P10" s="170">
        <v>0</v>
      </c>
      <c r="Q10" s="170">
        <v>0</v>
      </c>
      <c r="R10" s="14"/>
    </row>
    <row r="11" spans="1:18" s="112" customFormat="1" ht="27.75" customHeight="1" x14ac:dyDescent="0.25">
      <c r="A11" s="14"/>
      <c r="B11" s="14"/>
      <c r="C11" s="14"/>
      <c r="D11" s="14"/>
      <c r="E11" s="14"/>
      <c r="F11" s="14"/>
      <c r="G11" s="14">
        <v>0</v>
      </c>
      <c r="H11" s="14">
        <v>0</v>
      </c>
      <c r="I11" s="14">
        <v>0</v>
      </c>
      <c r="J11" s="14">
        <v>0</v>
      </c>
      <c r="K11" s="14">
        <v>0</v>
      </c>
      <c r="L11" s="170">
        <v>0</v>
      </c>
      <c r="M11" s="170">
        <v>0</v>
      </c>
      <c r="N11" s="170">
        <v>0</v>
      </c>
      <c r="O11" s="170">
        <v>0</v>
      </c>
      <c r="P11" s="170">
        <v>0</v>
      </c>
      <c r="Q11" s="170">
        <v>0</v>
      </c>
      <c r="R11" s="14"/>
    </row>
    <row r="14" spans="1:18" x14ac:dyDescent="0.25">
      <c r="B14" s="104" t="s">
        <v>242</v>
      </c>
    </row>
  </sheetData>
  <mergeCells count="19">
    <mergeCell ref="B9:B10"/>
    <mergeCell ref="A9:A10"/>
    <mergeCell ref="M4:N4"/>
    <mergeCell ref="A5:A6"/>
    <mergeCell ref="B5:C5"/>
    <mergeCell ref="D5:D6"/>
    <mergeCell ref="E5:E6"/>
    <mergeCell ref="F5:F6"/>
    <mergeCell ref="G5:G6"/>
    <mergeCell ref="H5:H6"/>
    <mergeCell ref="I5:I6"/>
    <mergeCell ref="A8:C8"/>
    <mergeCell ref="R5:R6"/>
    <mergeCell ref="J5:J6"/>
    <mergeCell ref="K5:K6"/>
    <mergeCell ref="L5:L6"/>
    <mergeCell ref="M5:M6"/>
    <mergeCell ref="N5:N6"/>
    <mergeCell ref="O5:Q5"/>
  </mergeCells>
  <pageMargins left="0.16" right="0.22" top="0.49" bottom="0.22" header="0.3" footer="0.16"/>
  <pageSetup paperSize="9" scale="8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L12"/>
  <sheetViews>
    <sheetView topLeftCell="E1" zoomScaleNormal="100" workbookViewId="0">
      <selection activeCell="E6" sqref="E6:E7"/>
    </sheetView>
  </sheetViews>
  <sheetFormatPr defaultRowHeight="15" x14ac:dyDescent="0.25"/>
  <cols>
    <col min="1" max="1" width="4.140625" customWidth="1"/>
    <col min="2" max="2" width="15.28515625" customWidth="1"/>
    <col min="3" max="4" width="16.7109375" customWidth="1"/>
    <col min="5" max="5" width="15.42578125" customWidth="1"/>
    <col min="6" max="6" width="12.85546875" customWidth="1"/>
    <col min="7" max="7" width="12.7109375" customWidth="1"/>
    <col min="8" max="8" width="13" customWidth="1"/>
    <col min="9" max="9" width="16.5703125" customWidth="1"/>
    <col min="10" max="10" width="42.85546875" customWidth="1"/>
    <col min="11" max="11" width="33.42578125" customWidth="1"/>
    <col min="12" max="12" width="19.140625" customWidth="1"/>
  </cols>
  <sheetData>
    <row r="1" spans="1:12" x14ac:dyDescent="0.25">
      <c r="A1" s="4" t="s">
        <v>48</v>
      </c>
    </row>
    <row r="3" spans="1:12" x14ac:dyDescent="0.25">
      <c r="A3" s="10" t="s">
        <v>3</v>
      </c>
      <c r="B3" s="11"/>
      <c r="C3" s="11"/>
      <c r="D3" s="11"/>
      <c r="E3" s="12"/>
      <c r="F3" s="12"/>
      <c r="G3" s="12"/>
      <c r="H3" s="10"/>
      <c r="I3" s="10"/>
      <c r="J3" s="10"/>
      <c r="K3" s="10"/>
      <c r="L3" s="10"/>
    </row>
    <row r="5" spans="1:12" ht="59.25" customHeight="1" x14ac:dyDescent="0.25">
      <c r="B5" s="277" t="s">
        <v>98</v>
      </c>
      <c r="C5" s="277" t="s">
        <v>99</v>
      </c>
      <c r="D5" s="277" t="s">
        <v>100</v>
      </c>
      <c r="E5" s="278" t="s">
        <v>4</v>
      </c>
      <c r="F5" s="279"/>
      <c r="G5" s="279"/>
      <c r="H5" s="279"/>
      <c r="I5" s="280"/>
      <c r="J5" s="183" t="s">
        <v>161</v>
      </c>
      <c r="K5" s="182" t="s">
        <v>106</v>
      </c>
      <c r="L5" s="277" t="s">
        <v>145</v>
      </c>
    </row>
    <row r="6" spans="1:12" x14ac:dyDescent="0.25">
      <c r="B6" s="277"/>
      <c r="C6" s="277"/>
      <c r="D6" s="277"/>
      <c r="E6" s="283" t="s">
        <v>101</v>
      </c>
      <c r="F6" s="281" t="s">
        <v>5</v>
      </c>
      <c r="G6" s="282"/>
      <c r="H6" s="281" t="s">
        <v>6</v>
      </c>
      <c r="I6" s="282"/>
      <c r="J6" s="183"/>
      <c r="K6" s="182"/>
      <c r="L6" s="277"/>
    </row>
    <row r="7" spans="1:12" ht="24.75" customHeight="1" x14ac:dyDescent="0.25">
      <c r="B7" s="277"/>
      <c r="C7" s="277"/>
      <c r="D7" s="277"/>
      <c r="E7" s="284"/>
      <c r="F7" s="184" t="s">
        <v>102</v>
      </c>
      <c r="G7" s="184" t="s">
        <v>103</v>
      </c>
      <c r="H7" s="184" t="s">
        <v>104</v>
      </c>
      <c r="I7" s="184" t="s">
        <v>105</v>
      </c>
      <c r="J7" s="183"/>
      <c r="K7" s="182"/>
      <c r="L7" s="277"/>
    </row>
    <row r="8" spans="1:12" ht="281.25" customHeight="1" x14ac:dyDescent="0.25">
      <c r="B8" s="164" t="str">
        <f>+'[1]Հ3 Մաս 1 և 2'!D28</f>
        <v>Մարդու իրավունքների և հիմնարար ազատությունների պաշտպանություն</v>
      </c>
      <c r="C8" s="165">
        <v>1060</v>
      </c>
      <c r="D8" s="166" t="s">
        <v>249</v>
      </c>
      <c r="E8" s="166" t="s">
        <v>259</v>
      </c>
      <c r="F8" s="166" t="s">
        <v>260</v>
      </c>
      <c r="G8" s="166" t="s">
        <v>261</v>
      </c>
      <c r="H8" s="166" t="s">
        <v>260</v>
      </c>
      <c r="I8" s="167" t="s">
        <v>262</v>
      </c>
      <c r="J8" s="167" t="s">
        <v>263</v>
      </c>
      <c r="K8" s="15"/>
      <c r="L8" s="15"/>
    </row>
    <row r="9" spans="1:12" x14ac:dyDescent="0.25">
      <c r="B9" s="14"/>
      <c r="C9" s="14"/>
      <c r="D9" s="14"/>
      <c r="E9" s="16"/>
      <c r="F9" s="16"/>
      <c r="G9" s="16"/>
      <c r="H9" s="16"/>
      <c r="I9" s="16"/>
      <c r="J9" s="16"/>
      <c r="K9" s="16"/>
      <c r="L9" s="16"/>
    </row>
    <row r="10" spans="1:12" x14ac:dyDescent="0.25">
      <c r="B10" s="14"/>
      <c r="C10" s="14"/>
      <c r="D10" s="14"/>
      <c r="E10" s="16"/>
      <c r="F10" s="16"/>
      <c r="G10" s="16"/>
      <c r="H10" s="16"/>
      <c r="I10" s="16"/>
      <c r="J10" s="16"/>
      <c r="K10" s="16"/>
      <c r="L10" s="16"/>
    </row>
    <row r="11" spans="1:12" ht="20.25" customHeight="1" x14ac:dyDescent="0.25"/>
    <row r="12" spans="1:12" x14ac:dyDescent="0.25">
      <c r="C12" s="104" t="s">
        <v>243</v>
      </c>
    </row>
  </sheetData>
  <mergeCells count="8">
    <mergeCell ref="L5:L7"/>
    <mergeCell ref="B5:B7"/>
    <mergeCell ref="C5:C7"/>
    <mergeCell ref="D5:D7"/>
    <mergeCell ref="E5:I5"/>
    <mergeCell ref="F6:G6"/>
    <mergeCell ref="H6:I6"/>
    <mergeCell ref="E6:E7"/>
  </mergeCells>
  <pageMargins left="0.16" right="0.16" top="0.75" bottom="0.75" header="0.3" footer="0.3"/>
  <pageSetup paperSize="9" scale="66"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F5373-5339-4197-A17C-06CF9BE83683}">
  <sheetPr>
    <tabColor theme="9" tint="0.59999389629810485"/>
  </sheetPr>
  <dimension ref="A1:N40"/>
  <sheetViews>
    <sheetView topLeftCell="A31" zoomScale="80" zoomScaleNormal="80" zoomScaleSheetLayoutView="100" workbookViewId="0">
      <selection activeCell="L12" sqref="L12:N12"/>
    </sheetView>
  </sheetViews>
  <sheetFormatPr defaultColWidth="19" defaultRowHeight="17.25" x14ac:dyDescent="0.25"/>
  <cols>
    <col min="1" max="2" width="8.5703125" style="189" customWidth="1"/>
    <col min="3" max="3" width="11.28515625" style="189" customWidth="1"/>
    <col min="4" max="4" width="8.5703125" style="189" customWidth="1"/>
    <col min="5" max="5" width="11.42578125" style="189" customWidth="1"/>
    <col min="6" max="6" width="11.85546875" style="189" customWidth="1"/>
    <col min="7" max="7" width="8.5703125" style="189" customWidth="1"/>
    <col min="8" max="8" width="16.85546875" style="189" customWidth="1"/>
    <col min="9" max="9" width="73.7109375" style="208" customWidth="1"/>
    <col min="10" max="10" width="19" style="191"/>
    <col min="11" max="11" width="19" style="217"/>
    <col min="12" max="12" width="19" style="191"/>
    <col min="13" max="14" width="19" style="190"/>
    <col min="15" max="16384" width="19" style="189"/>
  </cols>
  <sheetData>
    <row r="1" spans="1:14" s="188" customFormat="1" ht="36.75" customHeight="1" x14ac:dyDescent="0.3">
      <c r="A1" s="187" t="s">
        <v>143</v>
      </c>
      <c r="I1" s="207"/>
      <c r="K1" s="216"/>
      <c r="L1" s="195"/>
      <c r="M1" s="195"/>
      <c r="N1" s="195"/>
    </row>
    <row r="2" spans="1:14" x14ac:dyDescent="0.25">
      <c r="M2" s="191"/>
    </row>
    <row r="3" spans="1:14" s="188" customFormat="1" x14ac:dyDescent="0.3">
      <c r="A3" s="192" t="s">
        <v>231</v>
      </c>
      <c r="B3" s="193"/>
      <c r="C3" s="192"/>
      <c r="D3" s="192"/>
      <c r="E3" s="192"/>
      <c r="F3" s="194"/>
      <c r="G3" s="194"/>
      <c r="H3" s="194"/>
      <c r="I3" s="209"/>
      <c r="K3" s="216"/>
      <c r="L3" s="195"/>
      <c r="M3" s="195"/>
      <c r="N3" s="195"/>
    </row>
    <row r="5" spans="1:14" s="188" customFormat="1" x14ac:dyDescent="0.3">
      <c r="A5" s="187" t="s">
        <v>232</v>
      </c>
      <c r="C5" s="195"/>
      <c r="D5" s="195"/>
      <c r="E5" s="195"/>
      <c r="F5" s="195"/>
      <c r="G5" s="195"/>
      <c r="H5" s="195"/>
      <c r="I5" s="210"/>
      <c r="K5" s="216"/>
      <c r="L5" s="195"/>
      <c r="M5" s="195"/>
      <c r="N5" s="195"/>
    </row>
    <row r="6" spans="1:14" s="188" customFormat="1" ht="28.5" customHeight="1" x14ac:dyDescent="0.3">
      <c r="A6" s="187"/>
      <c r="C6" s="195"/>
      <c r="D6" s="195"/>
      <c r="E6" s="195"/>
      <c r="F6" s="195"/>
      <c r="G6" s="195"/>
      <c r="H6" s="195"/>
      <c r="I6" s="210"/>
      <c r="K6" s="216"/>
      <c r="L6" s="195"/>
      <c r="M6" s="195"/>
      <c r="N6" s="195"/>
    </row>
    <row r="7" spans="1:14" ht="16.5" x14ac:dyDescent="0.25">
      <c r="A7" s="286" t="s">
        <v>200</v>
      </c>
      <c r="B7" s="287" t="s">
        <v>201</v>
      </c>
      <c r="C7" s="288"/>
      <c r="D7" s="287" t="s">
        <v>233</v>
      </c>
      <c r="E7" s="289"/>
      <c r="F7" s="289"/>
      <c r="G7" s="288"/>
      <c r="H7" s="286" t="s">
        <v>210</v>
      </c>
      <c r="I7" s="290" t="s">
        <v>345</v>
      </c>
      <c r="J7" s="287" t="s">
        <v>45</v>
      </c>
      <c r="K7" s="289"/>
      <c r="L7" s="289"/>
      <c r="M7" s="289"/>
      <c r="N7" s="288"/>
    </row>
    <row r="8" spans="1:14" ht="120.75" customHeight="1" x14ac:dyDescent="0.25">
      <c r="A8" s="286"/>
      <c r="B8" s="196" t="s">
        <v>202</v>
      </c>
      <c r="C8" s="196" t="s">
        <v>203</v>
      </c>
      <c r="D8" s="196" t="s">
        <v>204</v>
      </c>
      <c r="E8" s="196" t="s">
        <v>203</v>
      </c>
      <c r="F8" s="196" t="s">
        <v>205</v>
      </c>
      <c r="G8" s="196" t="s">
        <v>234</v>
      </c>
      <c r="H8" s="286"/>
      <c r="I8" s="290"/>
      <c r="J8" s="196" t="s">
        <v>206</v>
      </c>
      <c r="K8" s="211" t="s">
        <v>237</v>
      </c>
      <c r="L8" s="196" t="s">
        <v>19</v>
      </c>
      <c r="M8" s="196" t="s">
        <v>120</v>
      </c>
      <c r="N8" s="196" t="s">
        <v>144</v>
      </c>
    </row>
    <row r="9" spans="1:14" x14ac:dyDescent="0.25">
      <c r="A9" s="291" t="s">
        <v>207</v>
      </c>
      <c r="B9" s="291"/>
      <c r="C9" s="291"/>
      <c r="D9" s="291"/>
      <c r="E9" s="291"/>
      <c r="F9" s="291"/>
      <c r="G9" s="291"/>
      <c r="H9" s="291"/>
      <c r="I9" s="291"/>
      <c r="J9" s="197"/>
      <c r="K9" s="218"/>
      <c r="L9" s="197"/>
    </row>
    <row r="10" spans="1:14" ht="25.5" customHeight="1" x14ac:dyDescent="0.25">
      <c r="A10" s="292" t="s">
        <v>301</v>
      </c>
      <c r="B10" s="292"/>
      <c r="C10" s="292"/>
      <c r="D10" s="292"/>
      <c r="E10" s="292"/>
      <c r="F10" s="292"/>
      <c r="G10" s="292"/>
      <c r="H10" s="292"/>
      <c r="I10" s="292"/>
      <c r="J10" s="223">
        <f>J11</f>
        <v>573831</v>
      </c>
      <c r="K10" s="224">
        <f>K11</f>
        <v>587082.6</v>
      </c>
      <c r="L10" s="224">
        <f t="shared" ref="L10:N10" si="0">L11</f>
        <v>602082.6</v>
      </c>
      <c r="M10" s="224">
        <f t="shared" si="0"/>
        <v>607716.27</v>
      </c>
      <c r="N10" s="224">
        <f t="shared" si="0"/>
        <v>607716.27</v>
      </c>
    </row>
    <row r="11" spans="1:14" ht="33" x14ac:dyDescent="0.25">
      <c r="A11" s="198" t="s">
        <v>302</v>
      </c>
      <c r="B11" s="199" t="s">
        <v>303</v>
      </c>
      <c r="C11" s="293" t="s">
        <v>304</v>
      </c>
      <c r="D11" s="293"/>
      <c r="E11" s="293"/>
      <c r="F11" s="293"/>
      <c r="G11" s="293"/>
      <c r="H11" s="293"/>
      <c r="I11" s="293"/>
      <c r="J11" s="223">
        <f>J12+J34</f>
        <v>573831</v>
      </c>
      <c r="K11" s="224">
        <f>K12+K34</f>
        <v>587082.6</v>
      </c>
      <c r="L11" s="224">
        <f>L12+L34</f>
        <v>602082.6</v>
      </c>
      <c r="M11" s="224">
        <f>M12+M34</f>
        <v>607716.27</v>
      </c>
      <c r="N11" s="224">
        <f>N12+N34</f>
        <v>607716.27</v>
      </c>
    </row>
    <row r="12" spans="1:14" ht="33" x14ac:dyDescent="0.25">
      <c r="A12" s="200"/>
      <c r="B12" s="200"/>
      <c r="C12" s="200"/>
      <c r="D12" s="201" t="s">
        <v>305</v>
      </c>
      <c r="E12" s="293" t="s">
        <v>253</v>
      </c>
      <c r="F12" s="293"/>
      <c r="G12" s="293"/>
      <c r="H12" s="293"/>
      <c r="I12" s="293"/>
      <c r="J12" s="223">
        <v>570523.19999999995</v>
      </c>
      <c r="K12" s="224">
        <v>578926.19999999995</v>
      </c>
      <c r="L12" s="224">
        <v>602082.6</v>
      </c>
      <c r="M12" s="224">
        <v>602082.6</v>
      </c>
      <c r="N12" s="224">
        <v>602082.6</v>
      </c>
    </row>
    <row r="13" spans="1:14" ht="42" customHeight="1" x14ac:dyDescent="0.25">
      <c r="A13" s="200"/>
      <c r="B13" s="200"/>
      <c r="C13" s="200"/>
      <c r="D13" s="200"/>
      <c r="E13" s="200"/>
      <c r="F13" s="285" t="s">
        <v>306</v>
      </c>
      <c r="G13" s="285"/>
      <c r="H13" s="285"/>
      <c r="I13" s="285"/>
      <c r="J13" s="285"/>
      <c r="K13" s="285"/>
      <c r="L13" s="285"/>
      <c r="M13" s="285"/>
    </row>
    <row r="14" spans="1:14" ht="26.25" customHeight="1" x14ac:dyDescent="0.25">
      <c r="A14" s="200"/>
      <c r="B14" s="200"/>
      <c r="C14" s="200"/>
      <c r="D14" s="200"/>
      <c r="E14" s="200"/>
      <c r="F14" s="200"/>
      <c r="G14" s="285" t="s">
        <v>307</v>
      </c>
      <c r="H14" s="285"/>
      <c r="I14" s="285"/>
      <c r="J14" s="285"/>
      <c r="K14" s="285"/>
      <c r="L14" s="285"/>
      <c r="M14" s="285"/>
    </row>
    <row r="15" spans="1:14" ht="16.5" x14ac:dyDescent="0.25">
      <c r="A15" s="200"/>
      <c r="B15" s="200"/>
      <c r="C15" s="200"/>
      <c r="D15" s="200"/>
      <c r="E15" s="200"/>
      <c r="F15" s="200"/>
      <c r="H15" s="285" t="s">
        <v>308</v>
      </c>
      <c r="I15" s="285"/>
      <c r="J15" s="285"/>
      <c r="K15" s="285"/>
      <c r="L15" s="285"/>
      <c r="M15" s="285"/>
    </row>
    <row r="16" spans="1:14" ht="34.5" x14ac:dyDescent="0.25">
      <c r="A16" s="200"/>
      <c r="B16" s="200"/>
      <c r="C16" s="200"/>
      <c r="D16" s="200"/>
      <c r="E16" s="200"/>
      <c r="F16" s="200"/>
      <c r="G16" s="200"/>
      <c r="H16" s="200"/>
      <c r="I16" s="214" t="s">
        <v>309</v>
      </c>
      <c r="J16" s="219">
        <v>11634</v>
      </c>
      <c r="K16" s="205" t="s">
        <v>310</v>
      </c>
      <c r="L16" s="205">
        <v>12797</v>
      </c>
      <c r="M16" s="205">
        <v>12797</v>
      </c>
      <c r="N16" s="205">
        <v>12797</v>
      </c>
    </row>
    <row r="17" spans="1:14" ht="27.75" customHeight="1" x14ac:dyDescent="0.25">
      <c r="A17" s="200"/>
      <c r="B17" s="200"/>
      <c r="C17" s="200"/>
      <c r="D17" s="200"/>
      <c r="E17" s="200"/>
      <c r="F17" s="200"/>
      <c r="G17" s="200"/>
      <c r="H17" s="200"/>
      <c r="I17" s="214" t="s">
        <v>311</v>
      </c>
      <c r="J17" s="219">
        <v>4832</v>
      </c>
      <c r="K17" s="205" t="s">
        <v>312</v>
      </c>
      <c r="L17" s="205">
        <v>5315</v>
      </c>
      <c r="M17" s="205">
        <v>5315</v>
      </c>
      <c r="N17" s="205">
        <v>5315</v>
      </c>
    </row>
    <row r="18" spans="1:14" ht="51.75" x14ac:dyDescent="0.25">
      <c r="A18" s="200"/>
      <c r="B18" s="200"/>
      <c r="C18" s="200"/>
      <c r="D18" s="200"/>
      <c r="E18" s="200"/>
      <c r="F18" s="200"/>
      <c r="G18" s="200"/>
      <c r="H18" s="200"/>
      <c r="I18" s="213" t="s">
        <v>346</v>
      </c>
      <c r="J18" s="219">
        <v>93</v>
      </c>
      <c r="K18" s="205" t="s">
        <v>313</v>
      </c>
      <c r="L18" s="203">
        <v>102</v>
      </c>
      <c r="M18" s="203">
        <v>102</v>
      </c>
      <c r="N18" s="203">
        <v>102</v>
      </c>
    </row>
    <row r="19" spans="1:14" ht="51.75" x14ac:dyDescent="0.25">
      <c r="A19" s="200"/>
      <c r="B19" s="200"/>
      <c r="C19" s="200"/>
      <c r="D19" s="200"/>
      <c r="E19" s="200"/>
      <c r="F19" s="200"/>
      <c r="G19" s="200"/>
      <c r="H19" s="200"/>
      <c r="I19" s="214" t="s">
        <v>347</v>
      </c>
      <c r="J19" s="219">
        <v>1266</v>
      </c>
      <c r="K19" s="205" t="s">
        <v>314</v>
      </c>
      <c r="L19" s="205">
        <v>1392</v>
      </c>
      <c r="M19" s="205">
        <v>1392</v>
      </c>
      <c r="N19" s="205">
        <v>1392</v>
      </c>
    </row>
    <row r="20" spans="1:14" ht="51.75" x14ac:dyDescent="0.25">
      <c r="A20" s="200"/>
      <c r="B20" s="200"/>
      <c r="C20" s="200"/>
      <c r="D20" s="200"/>
      <c r="E20" s="200"/>
      <c r="F20" s="200"/>
      <c r="G20" s="200"/>
      <c r="H20" s="200"/>
      <c r="I20" s="213" t="s">
        <v>348</v>
      </c>
      <c r="J20" s="219">
        <v>434</v>
      </c>
      <c r="K20" s="205" t="s">
        <v>315</v>
      </c>
      <c r="L20" s="205">
        <v>477</v>
      </c>
      <c r="M20" s="205">
        <v>477</v>
      </c>
      <c r="N20" s="205">
        <v>477</v>
      </c>
    </row>
    <row r="21" spans="1:14" ht="34.5" x14ac:dyDescent="0.25">
      <c r="A21" s="200"/>
      <c r="B21" s="200"/>
      <c r="C21" s="200"/>
      <c r="D21" s="200"/>
      <c r="E21" s="200"/>
      <c r="F21" s="200"/>
      <c r="G21" s="200"/>
      <c r="H21" s="200"/>
      <c r="I21" s="214" t="s">
        <v>316</v>
      </c>
      <c r="J21" s="219">
        <v>1620</v>
      </c>
      <c r="K21" s="205">
        <v>1514</v>
      </c>
      <c r="L21" s="205">
        <v>1408</v>
      </c>
      <c r="M21" s="205">
        <v>1408</v>
      </c>
      <c r="N21" s="205">
        <v>1408</v>
      </c>
    </row>
    <row r="22" spans="1:14" ht="34.5" x14ac:dyDescent="0.25">
      <c r="A22" s="200"/>
      <c r="B22" s="200"/>
      <c r="C22" s="200"/>
      <c r="D22" s="200"/>
      <c r="E22" s="200"/>
      <c r="F22" s="200"/>
      <c r="G22" s="200"/>
      <c r="H22" s="200"/>
      <c r="I22" s="214" t="s">
        <v>317</v>
      </c>
      <c r="J22" s="219">
        <v>13.92</v>
      </c>
      <c r="K22" s="205">
        <v>10</v>
      </c>
      <c r="L22" s="205">
        <v>11</v>
      </c>
      <c r="M22" s="205">
        <v>11</v>
      </c>
      <c r="N22" s="205">
        <v>11</v>
      </c>
    </row>
    <row r="23" spans="1:14" ht="86.25" x14ac:dyDescent="0.25">
      <c r="A23" s="200"/>
      <c r="B23" s="200"/>
      <c r="C23" s="200"/>
      <c r="D23" s="200"/>
      <c r="E23" s="200"/>
      <c r="F23" s="200"/>
      <c r="G23" s="200"/>
      <c r="H23" s="200"/>
      <c r="I23" s="214" t="s">
        <v>319</v>
      </c>
      <c r="J23" s="219">
        <v>6</v>
      </c>
      <c r="K23" s="205" t="s">
        <v>320</v>
      </c>
      <c r="L23" s="205">
        <v>8</v>
      </c>
      <c r="M23" s="205">
        <v>10</v>
      </c>
      <c r="N23" s="205">
        <v>10</v>
      </c>
    </row>
    <row r="24" spans="1:14" ht="34.5" x14ac:dyDescent="0.25">
      <c r="A24" s="200"/>
      <c r="B24" s="200"/>
      <c r="C24" s="200"/>
      <c r="D24" s="200"/>
      <c r="E24" s="200"/>
      <c r="F24" s="200"/>
      <c r="G24" s="200"/>
      <c r="H24" s="200"/>
      <c r="I24" s="214" t="s">
        <v>321</v>
      </c>
      <c r="J24" s="219">
        <v>69</v>
      </c>
      <c r="K24" s="205" t="s">
        <v>322</v>
      </c>
      <c r="L24" s="205">
        <v>55</v>
      </c>
      <c r="M24" s="205">
        <v>55</v>
      </c>
      <c r="N24" s="205">
        <v>55</v>
      </c>
    </row>
    <row r="25" spans="1:14" ht="86.25" x14ac:dyDescent="0.25">
      <c r="A25" s="200"/>
      <c r="B25" s="200"/>
      <c r="C25" s="200"/>
      <c r="D25" s="200"/>
      <c r="E25" s="200"/>
      <c r="F25" s="200"/>
      <c r="G25" s="200"/>
      <c r="H25" s="200"/>
      <c r="I25" s="214" t="s">
        <v>323</v>
      </c>
      <c r="J25" s="219">
        <v>74</v>
      </c>
      <c r="K25" s="219" t="s">
        <v>324</v>
      </c>
      <c r="L25" s="204" t="s">
        <v>47</v>
      </c>
      <c r="M25" s="204" t="s">
        <v>47</v>
      </c>
      <c r="N25" s="204" t="s">
        <v>47</v>
      </c>
    </row>
    <row r="26" spans="1:14" ht="34.5" x14ac:dyDescent="0.25">
      <c r="A26" s="200"/>
      <c r="B26" s="200"/>
      <c r="C26" s="200"/>
      <c r="D26" s="200"/>
      <c r="E26" s="200"/>
      <c r="F26" s="200"/>
      <c r="G26" s="200"/>
      <c r="H26" s="200"/>
      <c r="I26" s="214" t="s">
        <v>350</v>
      </c>
      <c r="J26" s="219" t="s">
        <v>47</v>
      </c>
      <c r="K26" s="219" t="s">
        <v>47</v>
      </c>
      <c r="L26" s="205">
        <v>300</v>
      </c>
      <c r="M26" s="205">
        <v>300</v>
      </c>
      <c r="N26" s="205">
        <v>300</v>
      </c>
    </row>
    <row r="27" spans="1:14" ht="34.5" x14ac:dyDescent="0.25">
      <c r="A27" s="200"/>
      <c r="B27" s="200"/>
      <c r="C27" s="200"/>
      <c r="D27" s="200"/>
      <c r="E27" s="200"/>
      <c r="F27" s="200"/>
      <c r="G27" s="200"/>
      <c r="H27" s="200"/>
      <c r="I27" s="214" t="s">
        <v>351</v>
      </c>
      <c r="J27" s="219" t="s">
        <v>47</v>
      </c>
      <c r="K27" s="219" t="s">
        <v>47</v>
      </c>
      <c r="L27" s="205">
        <v>30</v>
      </c>
      <c r="M27" s="205">
        <v>30</v>
      </c>
      <c r="N27" s="205">
        <v>30</v>
      </c>
    </row>
    <row r="28" spans="1:14" ht="34.5" x14ac:dyDescent="0.25">
      <c r="A28" s="200"/>
      <c r="B28" s="200"/>
      <c r="C28" s="200"/>
      <c r="D28" s="200"/>
      <c r="E28" s="200"/>
      <c r="F28" s="200"/>
      <c r="G28" s="200"/>
      <c r="H28" s="200"/>
      <c r="I28" s="214" t="s">
        <v>325</v>
      </c>
      <c r="J28" s="219">
        <v>262</v>
      </c>
      <c r="K28" s="219" t="s">
        <v>326</v>
      </c>
      <c r="L28" s="205">
        <v>178</v>
      </c>
      <c r="M28" s="205">
        <v>181</v>
      </c>
      <c r="N28" s="205">
        <v>186</v>
      </c>
    </row>
    <row r="29" spans="1:14" ht="69" x14ac:dyDescent="0.25">
      <c r="A29" s="200"/>
      <c r="B29" s="200"/>
      <c r="C29" s="200"/>
      <c r="D29" s="200"/>
      <c r="E29" s="200"/>
      <c r="F29" s="200"/>
      <c r="G29" s="200"/>
      <c r="H29" s="200"/>
      <c r="I29" s="214" t="s">
        <v>327</v>
      </c>
      <c r="J29" s="219">
        <v>1214</v>
      </c>
      <c r="K29" s="219" t="s">
        <v>328</v>
      </c>
      <c r="L29" s="205">
        <v>1500</v>
      </c>
      <c r="M29" s="205">
        <v>1800</v>
      </c>
      <c r="N29" s="205">
        <v>1800</v>
      </c>
    </row>
    <row r="30" spans="1:14" ht="103.5" x14ac:dyDescent="0.25">
      <c r="A30" s="200"/>
      <c r="B30" s="200"/>
      <c r="C30" s="200"/>
      <c r="D30" s="200"/>
      <c r="E30" s="200"/>
      <c r="F30" s="200"/>
      <c r="G30" s="200"/>
      <c r="H30" s="225"/>
      <c r="I30" s="214" t="s">
        <v>329</v>
      </c>
      <c r="J30" s="219">
        <v>21</v>
      </c>
      <c r="K30" s="219" t="s">
        <v>330</v>
      </c>
      <c r="L30" s="205">
        <v>18</v>
      </c>
      <c r="M30" s="205">
        <v>18</v>
      </c>
      <c r="N30" s="205">
        <v>18</v>
      </c>
    </row>
    <row r="31" spans="1:14" ht="96.75" customHeight="1" x14ac:dyDescent="0.25">
      <c r="A31" s="200"/>
      <c r="B31" s="200"/>
      <c r="C31" s="200"/>
      <c r="D31" s="200"/>
      <c r="E31" s="200"/>
      <c r="F31" s="200"/>
      <c r="G31" s="200"/>
      <c r="H31" s="200"/>
      <c r="I31" s="213" t="s">
        <v>349</v>
      </c>
      <c r="J31" s="219">
        <v>226</v>
      </c>
      <c r="K31" s="219" t="s">
        <v>331</v>
      </c>
      <c r="L31" s="205">
        <v>248</v>
      </c>
      <c r="M31" s="205">
        <v>248</v>
      </c>
      <c r="N31" s="205">
        <v>248</v>
      </c>
    </row>
    <row r="32" spans="1:14" ht="34.5" x14ac:dyDescent="0.25">
      <c r="A32" s="200"/>
      <c r="B32" s="200"/>
      <c r="C32" s="200"/>
      <c r="D32" s="200"/>
      <c r="E32" s="200"/>
      <c r="F32" s="200"/>
      <c r="G32" s="200"/>
      <c r="H32" s="200"/>
      <c r="I32" s="214" t="s">
        <v>297</v>
      </c>
      <c r="J32" s="219">
        <v>339</v>
      </c>
      <c r="K32" s="219" t="s">
        <v>332</v>
      </c>
      <c r="L32" s="205">
        <v>224</v>
      </c>
      <c r="M32" s="205">
        <v>224</v>
      </c>
      <c r="N32" s="205">
        <v>224</v>
      </c>
    </row>
    <row r="33" spans="1:14" ht="34.5" x14ac:dyDescent="0.25">
      <c r="A33" s="200"/>
      <c r="B33" s="200"/>
      <c r="C33" s="200"/>
      <c r="D33" s="200"/>
      <c r="E33" s="200"/>
      <c r="F33" s="200"/>
      <c r="G33" s="200"/>
      <c r="H33" s="200"/>
      <c r="I33" s="214" t="s">
        <v>333</v>
      </c>
      <c r="J33" s="219">
        <v>97.7</v>
      </c>
      <c r="K33" s="219" t="s">
        <v>334</v>
      </c>
      <c r="L33" s="205">
        <v>98</v>
      </c>
      <c r="M33" s="205">
        <v>98</v>
      </c>
      <c r="N33" s="205">
        <v>98</v>
      </c>
    </row>
    <row r="34" spans="1:14" ht="33" x14ac:dyDescent="0.25">
      <c r="A34" s="200"/>
      <c r="B34" s="200"/>
      <c r="C34" s="200"/>
      <c r="D34" s="199" t="s">
        <v>335</v>
      </c>
      <c r="E34" s="293" t="s">
        <v>336</v>
      </c>
      <c r="F34" s="293"/>
      <c r="G34" s="293"/>
      <c r="H34" s="293"/>
      <c r="I34" s="293"/>
      <c r="J34" s="202">
        <v>3307.8</v>
      </c>
      <c r="K34" s="220">
        <v>8156.4</v>
      </c>
      <c r="L34" s="202"/>
      <c r="M34" s="232">
        <v>5633.67</v>
      </c>
      <c r="N34" s="232">
        <v>5633.67</v>
      </c>
    </row>
    <row r="35" spans="1:14" ht="16.5" x14ac:dyDescent="0.25">
      <c r="A35" s="200"/>
      <c r="B35" s="200"/>
      <c r="C35" s="200"/>
      <c r="D35" s="200"/>
      <c r="E35" s="200"/>
      <c r="F35" s="293" t="s">
        <v>337</v>
      </c>
      <c r="G35" s="293"/>
      <c r="H35" s="293"/>
      <c r="I35" s="293"/>
      <c r="J35" s="293"/>
      <c r="K35" s="293"/>
      <c r="L35" s="293"/>
      <c r="M35" s="293"/>
      <c r="N35" s="206"/>
    </row>
    <row r="36" spans="1:14" ht="16.5" x14ac:dyDescent="0.25">
      <c r="A36" s="200"/>
      <c r="B36" s="200"/>
      <c r="C36" s="200"/>
      <c r="D36" s="200"/>
      <c r="E36" s="200"/>
      <c r="F36" s="200"/>
      <c r="G36" s="285" t="s">
        <v>338</v>
      </c>
      <c r="H36" s="285"/>
      <c r="I36" s="285"/>
      <c r="J36" s="285"/>
      <c r="K36" s="285"/>
      <c r="L36" s="285"/>
      <c r="M36" s="285"/>
    </row>
    <row r="37" spans="1:14" ht="16.5" x14ac:dyDescent="0.25">
      <c r="A37" s="200"/>
      <c r="B37" s="200"/>
      <c r="C37" s="200"/>
      <c r="D37" s="200"/>
      <c r="E37" s="200"/>
      <c r="F37" s="200"/>
      <c r="G37" s="200"/>
      <c r="H37" s="285" t="s">
        <v>339</v>
      </c>
      <c r="I37" s="285"/>
      <c r="J37" s="285"/>
      <c r="K37" s="285"/>
      <c r="L37" s="285"/>
      <c r="M37" s="285"/>
    </row>
    <row r="38" spans="1:14" x14ac:dyDescent="0.3">
      <c r="A38" s="200"/>
      <c r="B38" s="200"/>
      <c r="C38" s="200"/>
      <c r="D38" s="200"/>
      <c r="E38" s="200"/>
      <c r="F38" s="200"/>
      <c r="G38" s="200"/>
      <c r="H38" s="200"/>
      <c r="I38" s="212" t="s">
        <v>340</v>
      </c>
      <c r="J38" s="221" t="s">
        <v>341</v>
      </c>
      <c r="K38" s="222" t="s">
        <v>342</v>
      </c>
      <c r="L38" s="222"/>
      <c r="M38" s="222">
        <v>50</v>
      </c>
      <c r="N38" s="222">
        <v>50</v>
      </c>
    </row>
    <row r="39" spans="1:14" x14ac:dyDescent="0.3">
      <c r="A39" s="200"/>
      <c r="B39" s="200"/>
      <c r="C39" s="200"/>
      <c r="D39" s="200"/>
      <c r="E39" s="200"/>
      <c r="F39" s="200"/>
      <c r="G39" s="200"/>
      <c r="H39" s="200"/>
      <c r="I39" s="212" t="s">
        <v>343</v>
      </c>
      <c r="J39" s="221" t="s">
        <v>344</v>
      </c>
      <c r="K39" s="222" t="s">
        <v>318</v>
      </c>
      <c r="L39" s="222"/>
      <c r="M39" s="222">
        <v>47</v>
      </c>
      <c r="N39" s="222">
        <v>47</v>
      </c>
    </row>
    <row r="40" spans="1:14" x14ac:dyDescent="0.25">
      <c r="K40" s="215"/>
    </row>
  </sheetData>
  <mergeCells count="17">
    <mergeCell ref="H15:M15"/>
    <mergeCell ref="E34:I34"/>
    <mergeCell ref="F35:M35"/>
    <mergeCell ref="G36:M36"/>
    <mergeCell ref="H37:M37"/>
    <mergeCell ref="G14:M14"/>
    <mergeCell ref="A7:A8"/>
    <mergeCell ref="B7:C7"/>
    <mergeCell ref="D7:G7"/>
    <mergeCell ref="H7:H8"/>
    <mergeCell ref="I7:I8"/>
    <mergeCell ref="J7:N7"/>
    <mergeCell ref="A9:I9"/>
    <mergeCell ref="A10:I10"/>
    <mergeCell ref="C11:I11"/>
    <mergeCell ref="E12:I12"/>
    <mergeCell ref="F13:M13"/>
  </mergeCells>
  <phoneticPr fontId="90" type="noConversion"/>
  <pageMargins left="0.2" right="0.2" top="0.26" bottom="0.32" header="0.2" footer="0.2"/>
  <pageSetup paperSize="9" scale="75" orientation="landscape"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L51"/>
  <sheetViews>
    <sheetView topLeftCell="A25" workbookViewId="0">
      <selection activeCell="L34" sqref="L34"/>
    </sheetView>
  </sheetViews>
  <sheetFormatPr defaultRowHeight="15" x14ac:dyDescent="0.25"/>
  <cols>
    <col min="1" max="1" width="6" customWidth="1"/>
    <col min="2" max="2" width="10.140625" customWidth="1"/>
    <col min="3" max="3" width="11.28515625" customWidth="1"/>
    <col min="4" max="4" width="7.28515625" customWidth="1"/>
    <col min="5" max="5" width="9" customWidth="1"/>
    <col min="6" max="6" width="12" customWidth="1"/>
    <col min="7" max="7" width="42.5703125" customWidth="1"/>
    <col min="8" max="8" width="16.5703125" customWidth="1"/>
    <col min="9" max="9" width="18.42578125" customWidth="1"/>
    <col min="10" max="10" width="18" customWidth="1"/>
    <col min="11" max="11" width="18.140625" customWidth="1"/>
    <col min="12" max="12" width="17.5703125" customWidth="1"/>
    <col min="13" max="13" width="30.28515625" customWidth="1"/>
  </cols>
  <sheetData>
    <row r="1" spans="1:12" x14ac:dyDescent="0.25">
      <c r="A1" s="4" t="s">
        <v>49</v>
      </c>
    </row>
    <row r="2" spans="1:12" x14ac:dyDescent="0.25">
      <c r="L2" s="98" t="s">
        <v>235</v>
      </c>
    </row>
    <row r="3" spans="1:12" ht="29.25" customHeight="1" x14ac:dyDescent="0.25">
      <c r="B3" s="297" t="s">
        <v>107</v>
      </c>
      <c r="C3" s="297"/>
      <c r="D3" s="297"/>
      <c r="E3" s="297" t="s">
        <v>8</v>
      </c>
      <c r="F3" s="297"/>
      <c r="G3" s="298" t="s">
        <v>135</v>
      </c>
      <c r="H3" s="298" t="s">
        <v>238</v>
      </c>
      <c r="I3" s="298" t="s">
        <v>172</v>
      </c>
      <c r="J3" s="105"/>
      <c r="K3" s="298" t="s">
        <v>146</v>
      </c>
      <c r="L3" s="298" t="s">
        <v>147</v>
      </c>
    </row>
    <row r="4" spans="1:12" ht="126" customHeight="1" x14ac:dyDescent="0.25">
      <c r="B4" s="82" t="s">
        <v>9</v>
      </c>
      <c r="C4" s="82" t="s">
        <v>10</v>
      </c>
      <c r="D4" s="82" t="s">
        <v>11</v>
      </c>
      <c r="E4" s="75" t="s">
        <v>2</v>
      </c>
      <c r="F4" s="75" t="s">
        <v>28</v>
      </c>
      <c r="G4" s="299"/>
      <c r="H4" s="299"/>
      <c r="I4" s="299"/>
      <c r="J4" s="106" t="s">
        <v>171</v>
      </c>
      <c r="K4" s="299"/>
      <c r="L4" s="299"/>
    </row>
    <row r="5" spans="1:12" ht="25.5" customHeight="1" x14ac:dyDescent="0.25">
      <c r="B5" s="108">
        <v>1</v>
      </c>
      <c r="C5" s="108">
        <v>2</v>
      </c>
      <c r="D5" s="108">
        <v>3</v>
      </c>
      <c r="E5" s="108">
        <v>4</v>
      </c>
      <c r="F5" s="108">
        <v>5</v>
      </c>
      <c r="G5" s="108">
        <v>6</v>
      </c>
      <c r="H5" s="108">
        <v>7</v>
      </c>
      <c r="I5" s="108">
        <v>8</v>
      </c>
      <c r="J5" s="108">
        <v>11</v>
      </c>
      <c r="K5" s="108">
        <v>12</v>
      </c>
      <c r="L5" s="108">
        <v>13</v>
      </c>
    </row>
    <row r="6" spans="1:12" x14ac:dyDescent="0.25">
      <c r="B6" s="27"/>
      <c r="C6" s="27"/>
      <c r="D6" s="27"/>
      <c r="E6" s="75"/>
      <c r="F6" s="75"/>
      <c r="G6" s="82" t="s">
        <v>20</v>
      </c>
      <c r="H6" s="175">
        <f>+H9+H42</f>
        <v>573830.99000000011</v>
      </c>
      <c r="I6" s="175">
        <f t="shared" ref="I6:L6" si="0">+I9+I42</f>
        <v>587082.60000000021</v>
      </c>
      <c r="J6" s="175">
        <f t="shared" si="0"/>
        <v>602082.60000000021</v>
      </c>
      <c r="K6" s="233">
        <f t="shared" si="0"/>
        <v>607716.27000000025</v>
      </c>
      <c r="L6" s="233">
        <f t="shared" si="0"/>
        <v>607716.27000000025</v>
      </c>
    </row>
    <row r="7" spans="1:12" x14ac:dyDescent="0.25">
      <c r="B7" s="168" t="s">
        <v>264</v>
      </c>
      <c r="C7" s="168" t="s">
        <v>264</v>
      </c>
      <c r="D7" s="168" t="s">
        <v>265</v>
      </c>
      <c r="E7" s="294">
        <v>1060</v>
      </c>
      <c r="F7" s="17"/>
      <c r="G7" s="170" t="s">
        <v>249</v>
      </c>
      <c r="H7" s="174"/>
      <c r="I7" s="174"/>
      <c r="J7" s="174"/>
      <c r="K7" s="174"/>
      <c r="L7" s="174"/>
    </row>
    <row r="8" spans="1:12" x14ac:dyDescent="0.25">
      <c r="B8" s="168" t="s">
        <v>264</v>
      </c>
      <c r="C8" s="168" t="s">
        <v>264</v>
      </c>
      <c r="D8" s="168" t="s">
        <v>265</v>
      </c>
      <c r="E8" s="295"/>
      <c r="F8" s="17"/>
      <c r="G8" s="33" t="s">
        <v>133</v>
      </c>
      <c r="H8" s="174"/>
      <c r="I8" s="174"/>
      <c r="J8" s="174"/>
      <c r="K8" s="174"/>
      <c r="L8" s="174"/>
    </row>
    <row r="9" spans="1:12" ht="27.75" customHeight="1" x14ac:dyDescent="0.25">
      <c r="B9" s="168" t="s">
        <v>264</v>
      </c>
      <c r="C9" s="168" t="s">
        <v>264</v>
      </c>
      <c r="D9" s="168" t="s">
        <v>265</v>
      </c>
      <c r="E9" s="295"/>
      <c r="F9" s="17">
        <v>11001</v>
      </c>
      <c r="G9" s="170" t="s">
        <v>253</v>
      </c>
      <c r="H9" s="174">
        <f>SUM(H13:H38)</f>
        <v>570523.19000000006</v>
      </c>
      <c r="I9" s="174">
        <f t="shared" ref="I9:L9" si="1">SUM(I13:I38)</f>
        <v>578926.20000000019</v>
      </c>
      <c r="J9" s="174">
        <f t="shared" si="1"/>
        <v>602082.60000000021</v>
      </c>
      <c r="K9" s="174">
        <f t="shared" si="1"/>
        <v>602082.60000000021</v>
      </c>
      <c r="L9" s="174">
        <f t="shared" si="1"/>
        <v>602082.60000000021</v>
      </c>
    </row>
    <row r="10" spans="1:12" x14ac:dyDescent="0.25">
      <c r="B10" s="168" t="s">
        <v>264</v>
      </c>
      <c r="C10" s="168" t="s">
        <v>264</v>
      </c>
      <c r="D10" s="168" t="s">
        <v>265</v>
      </c>
      <c r="E10" s="295"/>
      <c r="F10" s="17"/>
      <c r="G10" s="33" t="s">
        <v>136</v>
      </c>
      <c r="H10" s="174"/>
      <c r="I10" s="174"/>
      <c r="J10" s="174"/>
      <c r="K10" s="174"/>
      <c r="L10" s="174"/>
    </row>
    <row r="11" spans="1:12" ht="30.75" customHeight="1" x14ac:dyDescent="0.25">
      <c r="B11" s="168" t="s">
        <v>264</v>
      </c>
      <c r="C11" s="168" t="s">
        <v>264</v>
      </c>
      <c r="D11" s="168" t="s">
        <v>265</v>
      </c>
      <c r="E11" s="295"/>
      <c r="F11" s="17"/>
      <c r="G11" s="169" t="s">
        <v>266</v>
      </c>
      <c r="H11" s="174"/>
      <c r="I11" s="174"/>
      <c r="J11" s="174"/>
      <c r="K11" s="174"/>
      <c r="L11" s="174"/>
    </row>
    <row r="12" spans="1:12" ht="30" customHeight="1" x14ac:dyDescent="0.25">
      <c r="B12" s="168" t="s">
        <v>264</v>
      </c>
      <c r="C12" s="168" t="s">
        <v>264</v>
      </c>
      <c r="D12" s="168" t="s">
        <v>265</v>
      </c>
      <c r="E12" s="295"/>
      <c r="F12" s="17"/>
      <c r="G12" s="33" t="s">
        <v>134</v>
      </c>
      <c r="H12" s="174"/>
      <c r="I12" s="174"/>
      <c r="J12" s="174"/>
      <c r="K12" s="174"/>
      <c r="L12" s="174"/>
    </row>
    <row r="13" spans="1:12" ht="25.5" x14ac:dyDescent="0.25">
      <c r="B13" s="168" t="s">
        <v>264</v>
      </c>
      <c r="C13" s="168" t="s">
        <v>264</v>
      </c>
      <c r="D13" s="168" t="s">
        <v>265</v>
      </c>
      <c r="E13" s="295"/>
      <c r="F13" s="17"/>
      <c r="G13" s="33" t="s">
        <v>267</v>
      </c>
      <c r="H13" s="174">
        <v>435072.1</v>
      </c>
      <c r="I13" s="174">
        <v>423160.2</v>
      </c>
      <c r="J13" s="228">
        <v>433798.53</v>
      </c>
      <c r="K13" s="228">
        <v>433798.53</v>
      </c>
      <c r="L13" s="228">
        <v>433798.53</v>
      </c>
    </row>
    <row r="14" spans="1:12" ht="25.5" x14ac:dyDescent="0.25">
      <c r="B14" s="168" t="s">
        <v>264</v>
      </c>
      <c r="C14" s="168" t="s">
        <v>264</v>
      </c>
      <c r="D14" s="168" t="s">
        <v>265</v>
      </c>
      <c r="E14" s="295"/>
      <c r="F14" s="17"/>
      <c r="G14" s="33" t="s">
        <v>268</v>
      </c>
      <c r="H14" s="174">
        <v>37575.29</v>
      </c>
      <c r="I14" s="174">
        <v>38982</v>
      </c>
      <c r="J14" s="228">
        <v>39869.94</v>
      </c>
      <c r="K14" s="228">
        <v>39869.94</v>
      </c>
      <c r="L14" s="228">
        <v>39869.94</v>
      </c>
    </row>
    <row r="15" spans="1:12" ht="25.5" x14ac:dyDescent="0.25">
      <c r="B15" s="168" t="s">
        <v>264</v>
      </c>
      <c r="C15" s="168" t="s">
        <v>264</v>
      </c>
      <c r="D15" s="168" t="s">
        <v>265</v>
      </c>
      <c r="E15" s="295"/>
      <c r="F15" s="17"/>
      <c r="G15" s="33" t="s">
        <v>269</v>
      </c>
      <c r="H15" s="174">
        <v>28341.4</v>
      </c>
      <c r="I15" s="174">
        <v>25842.799999999999</v>
      </c>
      <c r="J15" s="228">
        <v>26697.51</v>
      </c>
      <c r="K15" s="228">
        <v>26697.51</v>
      </c>
      <c r="L15" s="228">
        <v>26697.51</v>
      </c>
    </row>
    <row r="16" spans="1:12" x14ac:dyDescent="0.25">
      <c r="B16" s="168" t="s">
        <v>264</v>
      </c>
      <c r="C16" s="168" t="s">
        <v>264</v>
      </c>
      <c r="D16" s="168" t="s">
        <v>265</v>
      </c>
      <c r="E16" s="295"/>
      <c r="F16" s="17"/>
      <c r="G16" s="33" t="s">
        <v>270</v>
      </c>
      <c r="H16" s="174">
        <v>5429.9</v>
      </c>
      <c r="I16" s="174">
        <v>9072.7999999999993</v>
      </c>
      <c r="J16" s="174">
        <v>9221.6</v>
      </c>
      <c r="K16" s="174">
        <v>9221.6</v>
      </c>
      <c r="L16" s="174">
        <v>9221.6</v>
      </c>
    </row>
    <row r="17" spans="2:12" x14ac:dyDescent="0.25">
      <c r="B17" s="168" t="s">
        <v>264</v>
      </c>
      <c r="C17" s="168" t="s">
        <v>264</v>
      </c>
      <c r="D17" s="168" t="s">
        <v>265</v>
      </c>
      <c r="E17" s="295"/>
      <c r="F17" s="172"/>
      <c r="G17" s="33" t="s">
        <v>271</v>
      </c>
      <c r="H17" s="174">
        <v>130.30000000000001</v>
      </c>
      <c r="I17" s="174">
        <v>253.4</v>
      </c>
      <c r="J17" s="174">
        <v>253.4</v>
      </c>
      <c r="K17" s="174">
        <v>253.4</v>
      </c>
      <c r="L17" s="174">
        <v>253.4</v>
      </c>
    </row>
    <row r="18" spans="2:12" x14ac:dyDescent="0.25">
      <c r="B18" s="168" t="s">
        <v>264</v>
      </c>
      <c r="C18" s="168" t="s">
        <v>264</v>
      </c>
      <c r="D18" s="168" t="s">
        <v>265</v>
      </c>
      <c r="E18" s="295"/>
      <c r="F18" s="17"/>
      <c r="G18" s="33" t="s">
        <v>272</v>
      </c>
      <c r="H18" s="174">
        <v>5666.3</v>
      </c>
      <c r="I18" s="174">
        <v>5998.9</v>
      </c>
      <c r="J18" s="174">
        <v>6836.28</v>
      </c>
      <c r="K18" s="174">
        <v>6836.28</v>
      </c>
      <c r="L18" s="174">
        <v>6836.28</v>
      </c>
    </row>
    <row r="19" spans="2:12" x14ac:dyDescent="0.25">
      <c r="B19" s="168" t="s">
        <v>264</v>
      </c>
      <c r="C19" s="168" t="s">
        <v>264</v>
      </c>
      <c r="D19" s="168" t="s">
        <v>265</v>
      </c>
      <c r="E19" s="295"/>
      <c r="F19" s="17"/>
      <c r="G19" s="33" t="s">
        <v>273</v>
      </c>
      <c r="H19" s="174">
        <v>0</v>
      </c>
      <c r="I19" s="174">
        <v>331</v>
      </c>
      <c r="J19" s="174">
        <v>331</v>
      </c>
      <c r="K19" s="174">
        <v>331</v>
      </c>
      <c r="L19" s="174">
        <v>331</v>
      </c>
    </row>
    <row r="20" spans="2:12" x14ac:dyDescent="0.25">
      <c r="B20" s="168" t="s">
        <v>264</v>
      </c>
      <c r="C20" s="168" t="s">
        <v>264</v>
      </c>
      <c r="D20" s="168" t="s">
        <v>265</v>
      </c>
      <c r="E20" s="295"/>
      <c r="F20" s="17"/>
      <c r="G20" s="33" t="s">
        <v>274</v>
      </c>
      <c r="H20" s="174">
        <v>8886.7000000000007</v>
      </c>
      <c r="I20" s="174">
        <v>9018</v>
      </c>
      <c r="J20" s="174">
        <v>8952</v>
      </c>
      <c r="K20" s="174">
        <v>8952</v>
      </c>
      <c r="L20" s="174">
        <v>8952</v>
      </c>
    </row>
    <row r="21" spans="2:12" ht="27" customHeight="1" x14ac:dyDescent="0.25">
      <c r="B21" s="168" t="s">
        <v>264</v>
      </c>
      <c r="C21" s="168" t="s">
        <v>264</v>
      </c>
      <c r="D21" s="168" t="s">
        <v>265</v>
      </c>
      <c r="E21" s="295"/>
      <c r="F21" s="17"/>
      <c r="G21" s="33" t="s">
        <v>275</v>
      </c>
      <c r="H21" s="174">
        <v>2730.7</v>
      </c>
      <c r="I21" s="174">
        <v>5000</v>
      </c>
      <c r="J21" s="174">
        <v>5000</v>
      </c>
      <c r="K21" s="174">
        <v>5000</v>
      </c>
      <c r="L21" s="174">
        <v>5000</v>
      </c>
    </row>
    <row r="22" spans="2:12" x14ac:dyDescent="0.25">
      <c r="B22" s="168" t="s">
        <v>264</v>
      </c>
      <c r="C22" s="168" t="s">
        <v>264</v>
      </c>
      <c r="D22" s="168" t="s">
        <v>265</v>
      </c>
      <c r="E22" s="295"/>
      <c r="F22" s="17"/>
      <c r="G22" s="33" t="s">
        <v>276</v>
      </c>
      <c r="H22" s="174">
        <v>7341.7</v>
      </c>
      <c r="I22" s="174">
        <v>15000</v>
      </c>
      <c r="J22" s="174">
        <v>13500</v>
      </c>
      <c r="K22" s="174">
        <v>13500</v>
      </c>
      <c r="L22" s="174">
        <v>13500</v>
      </c>
    </row>
    <row r="23" spans="2:12" x14ac:dyDescent="0.25">
      <c r="B23" s="168" t="s">
        <v>264</v>
      </c>
      <c r="C23" s="168" t="s">
        <v>264</v>
      </c>
      <c r="D23" s="168" t="s">
        <v>265</v>
      </c>
      <c r="E23" s="295"/>
      <c r="F23" s="17"/>
      <c r="G23" s="33" t="s">
        <v>277</v>
      </c>
      <c r="H23" s="174">
        <v>790</v>
      </c>
      <c r="I23" s="174">
        <v>2000</v>
      </c>
      <c r="J23" s="174">
        <v>2000</v>
      </c>
      <c r="K23" s="174">
        <v>2000</v>
      </c>
      <c r="L23" s="174">
        <v>2000</v>
      </c>
    </row>
    <row r="24" spans="2:12" x14ac:dyDescent="0.25">
      <c r="B24" s="168" t="s">
        <v>264</v>
      </c>
      <c r="C24" s="168" t="s">
        <v>264</v>
      </c>
      <c r="D24" s="168" t="s">
        <v>265</v>
      </c>
      <c r="E24" s="295"/>
      <c r="F24" s="17"/>
      <c r="G24" s="33" t="s">
        <v>278</v>
      </c>
      <c r="H24" s="174">
        <v>4795.7</v>
      </c>
      <c r="I24" s="174">
        <v>4810</v>
      </c>
      <c r="J24" s="174">
        <v>5640.4</v>
      </c>
      <c r="K24" s="174">
        <v>5640.4</v>
      </c>
      <c r="L24" s="174">
        <v>5640.4</v>
      </c>
    </row>
    <row r="25" spans="2:12" ht="25.5" x14ac:dyDescent="0.25">
      <c r="B25" s="168" t="s">
        <v>264</v>
      </c>
      <c r="C25" s="168" t="s">
        <v>264</v>
      </c>
      <c r="D25" s="168" t="s">
        <v>265</v>
      </c>
      <c r="E25" s="295"/>
      <c r="F25" s="17"/>
      <c r="G25" s="33" t="s">
        <v>279</v>
      </c>
      <c r="H25" s="174">
        <v>560</v>
      </c>
      <c r="I25" s="174">
        <v>610</v>
      </c>
      <c r="J25" s="174">
        <v>610</v>
      </c>
      <c r="K25" s="174">
        <v>610</v>
      </c>
      <c r="L25" s="174">
        <v>610</v>
      </c>
    </row>
    <row r="26" spans="2:12" x14ac:dyDescent="0.25">
      <c r="B26" s="168" t="s">
        <v>264</v>
      </c>
      <c r="C26" s="168" t="s">
        <v>264</v>
      </c>
      <c r="D26" s="168" t="s">
        <v>265</v>
      </c>
      <c r="E26" s="295"/>
      <c r="F26" s="17"/>
      <c r="G26" s="33" t="s">
        <v>280</v>
      </c>
      <c r="H26" s="174">
        <v>2360.8000000000002</v>
      </c>
      <c r="I26" s="174">
        <v>3012</v>
      </c>
      <c r="J26" s="174">
        <v>3012</v>
      </c>
      <c r="K26" s="174">
        <v>3012</v>
      </c>
      <c r="L26" s="174">
        <v>3012</v>
      </c>
    </row>
    <row r="27" spans="2:12" x14ac:dyDescent="0.25">
      <c r="B27" s="168" t="s">
        <v>264</v>
      </c>
      <c r="C27" s="168" t="s">
        <v>264</v>
      </c>
      <c r="D27" s="168" t="s">
        <v>265</v>
      </c>
      <c r="E27" s="295"/>
      <c r="F27" s="17"/>
      <c r="G27" s="33" t="s">
        <v>281</v>
      </c>
      <c r="H27" s="174">
        <v>5455.3</v>
      </c>
      <c r="I27" s="174">
        <v>4500</v>
      </c>
      <c r="J27" s="174">
        <v>4500</v>
      </c>
      <c r="K27" s="174">
        <v>4500</v>
      </c>
      <c r="L27" s="174">
        <v>4500</v>
      </c>
    </row>
    <row r="28" spans="2:12" x14ac:dyDescent="0.25">
      <c r="B28" s="168" t="s">
        <v>264</v>
      </c>
      <c r="C28" s="168" t="s">
        <v>264</v>
      </c>
      <c r="D28" s="168" t="s">
        <v>265</v>
      </c>
      <c r="E28" s="295"/>
      <c r="F28" s="17"/>
      <c r="G28" s="33" t="s">
        <v>282</v>
      </c>
      <c r="H28" s="174">
        <v>876.6</v>
      </c>
      <c r="I28" s="174">
        <v>2199.6999999999998</v>
      </c>
      <c r="J28" s="174">
        <v>1319</v>
      </c>
      <c r="K28" s="174">
        <v>1319</v>
      </c>
      <c r="L28" s="174">
        <v>1319</v>
      </c>
    </row>
    <row r="29" spans="2:12" ht="30" customHeight="1" x14ac:dyDescent="0.25">
      <c r="B29" s="168" t="s">
        <v>264</v>
      </c>
      <c r="C29" s="168" t="s">
        <v>264</v>
      </c>
      <c r="D29" s="168" t="s">
        <v>265</v>
      </c>
      <c r="E29" s="295"/>
      <c r="F29" s="17"/>
      <c r="G29" s="33" t="s">
        <v>293</v>
      </c>
      <c r="H29" s="174"/>
      <c r="I29" s="174"/>
      <c r="J29" s="174">
        <v>15000</v>
      </c>
      <c r="K29" s="174">
        <v>15000</v>
      </c>
      <c r="L29" s="174">
        <v>15000</v>
      </c>
    </row>
    <row r="30" spans="2:12" ht="30" customHeight="1" x14ac:dyDescent="0.25">
      <c r="B30" s="168" t="s">
        <v>264</v>
      </c>
      <c r="C30" s="168" t="s">
        <v>264</v>
      </c>
      <c r="D30" s="168" t="s">
        <v>265</v>
      </c>
      <c r="E30" s="295"/>
      <c r="F30" s="17"/>
      <c r="G30" s="33" t="s">
        <v>283</v>
      </c>
      <c r="H30" s="174">
        <v>993.3</v>
      </c>
      <c r="I30" s="174">
        <v>1018.3</v>
      </c>
      <c r="J30" s="228">
        <v>1018.3</v>
      </c>
      <c r="K30" s="228">
        <v>1018.3</v>
      </c>
      <c r="L30" s="228">
        <v>1018.3</v>
      </c>
    </row>
    <row r="31" spans="2:12" ht="25.5" x14ac:dyDescent="0.25">
      <c r="B31" s="168" t="s">
        <v>264</v>
      </c>
      <c r="C31" s="168" t="s">
        <v>264</v>
      </c>
      <c r="D31" s="168" t="s">
        <v>265</v>
      </c>
      <c r="E31" s="295"/>
      <c r="F31" s="17"/>
      <c r="G31" s="33" t="s">
        <v>284</v>
      </c>
      <c r="H31" s="174">
        <v>3509.4</v>
      </c>
      <c r="I31" s="174">
        <v>4833.3999999999996</v>
      </c>
      <c r="J31" s="174">
        <v>4354.8</v>
      </c>
      <c r="K31" s="174">
        <v>4354.8</v>
      </c>
      <c r="L31" s="174">
        <v>4354.8</v>
      </c>
    </row>
    <row r="32" spans="2:12" x14ac:dyDescent="0.25">
      <c r="B32" s="168" t="s">
        <v>264</v>
      </c>
      <c r="C32" s="168" t="s">
        <v>264</v>
      </c>
      <c r="D32" s="168" t="s">
        <v>265</v>
      </c>
      <c r="E32" s="295"/>
      <c r="F32" s="17"/>
      <c r="G32" s="33" t="s">
        <v>285</v>
      </c>
      <c r="H32" s="174">
        <v>1958.2</v>
      </c>
      <c r="I32" s="174">
        <v>4188.3</v>
      </c>
      <c r="J32" s="174">
        <v>3357.9</v>
      </c>
      <c r="K32" s="174">
        <v>3357.9</v>
      </c>
      <c r="L32" s="174">
        <v>3357.9</v>
      </c>
    </row>
    <row r="33" spans="2:12" x14ac:dyDescent="0.25">
      <c r="B33" s="168" t="s">
        <v>264</v>
      </c>
      <c r="C33" s="168" t="s">
        <v>264</v>
      </c>
      <c r="D33" s="168" t="s">
        <v>265</v>
      </c>
      <c r="E33" s="295"/>
      <c r="F33" s="17"/>
      <c r="G33" s="33" t="s">
        <v>286</v>
      </c>
      <c r="H33" s="174">
        <v>8210</v>
      </c>
      <c r="I33" s="174">
        <v>8244.4</v>
      </c>
      <c r="J33" s="174">
        <v>5743.4</v>
      </c>
      <c r="K33" s="174">
        <v>5743.4</v>
      </c>
      <c r="L33" s="174">
        <v>5743.4</v>
      </c>
    </row>
    <row r="34" spans="2:12" x14ac:dyDescent="0.25">
      <c r="B34" s="168" t="s">
        <v>264</v>
      </c>
      <c r="C34" s="168" t="s">
        <v>264</v>
      </c>
      <c r="D34" s="168" t="s">
        <v>265</v>
      </c>
      <c r="E34" s="295"/>
      <c r="F34" s="17"/>
      <c r="G34" s="33" t="s">
        <v>287</v>
      </c>
      <c r="H34" s="174">
        <v>2597.1</v>
      </c>
      <c r="I34" s="174">
        <v>2838.3</v>
      </c>
      <c r="J34" s="174">
        <v>2919.58</v>
      </c>
      <c r="K34" s="174">
        <v>2919.58</v>
      </c>
      <c r="L34" s="174">
        <v>2919.58</v>
      </c>
    </row>
    <row r="35" spans="2:12" x14ac:dyDescent="0.25">
      <c r="B35" s="168" t="s">
        <v>264</v>
      </c>
      <c r="C35" s="168" t="s">
        <v>264</v>
      </c>
      <c r="D35" s="168" t="s">
        <v>265</v>
      </c>
      <c r="E35" s="295"/>
      <c r="F35" s="17"/>
      <c r="G35" s="33" t="s">
        <v>288</v>
      </c>
      <c r="H35" s="174">
        <v>1002.1</v>
      </c>
      <c r="I35" s="174">
        <v>1342</v>
      </c>
      <c r="J35" s="174">
        <v>1342</v>
      </c>
      <c r="K35" s="174">
        <v>1342</v>
      </c>
      <c r="L35" s="174">
        <v>1342</v>
      </c>
    </row>
    <row r="36" spans="2:12" ht="25.5" x14ac:dyDescent="0.25">
      <c r="B36" s="168" t="s">
        <v>264</v>
      </c>
      <c r="C36" s="168" t="s">
        <v>264</v>
      </c>
      <c r="D36" s="168" t="s">
        <v>265</v>
      </c>
      <c r="E36" s="295"/>
      <c r="F36" s="17"/>
      <c r="G36" s="33" t="s">
        <v>289</v>
      </c>
      <c r="H36" s="174">
        <v>5874.5</v>
      </c>
      <c r="I36" s="174">
        <v>5855.1</v>
      </c>
      <c r="J36" s="174">
        <v>6280.3</v>
      </c>
      <c r="K36" s="174">
        <v>6280.3</v>
      </c>
      <c r="L36" s="174">
        <v>6280.3</v>
      </c>
    </row>
    <row r="37" spans="2:12" x14ac:dyDescent="0.25">
      <c r="B37" s="168" t="s">
        <v>264</v>
      </c>
      <c r="C37" s="168" t="s">
        <v>264</v>
      </c>
      <c r="D37" s="168" t="s">
        <v>265</v>
      </c>
      <c r="E37" s="295"/>
      <c r="F37" s="17"/>
      <c r="G37" s="33" t="s">
        <v>290</v>
      </c>
      <c r="H37" s="174">
        <v>365.8</v>
      </c>
      <c r="I37" s="174">
        <v>429.9</v>
      </c>
      <c r="J37" s="174">
        <v>524.66</v>
      </c>
      <c r="K37" s="174">
        <v>524.66</v>
      </c>
      <c r="L37" s="174">
        <v>524.66</v>
      </c>
    </row>
    <row r="38" spans="2:12" x14ac:dyDescent="0.25">
      <c r="B38" s="168"/>
      <c r="C38" s="168"/>
      <c r="D38" s="168"/>
      <c r="E38" s="295"/>
      <c r="F38" s="17"/>
      <c r="G38" s="33" t="s">
        <v>294</v>
      </c>
      <c r="H38" s="174"/>
      <c r="I38" s="174">
        <v>385.7</v>
      </c>
      <c r="J38" s="174"/>
      <c r="K38" s="174"/>
      <c r="L38" s="174"/>
    </row>
    <row r="39" spans="2:12" ht="27" customHeight="1" x14ac:dyDescent="0.25">
      <c r="B39" s="168" t="s">
        <v>264</v>
      </c>
      <c r="C39" s="168" t="s">
        <v>264</v>
      </c>
      <c r="D39" s="168" t="s">
        <v>265</v>
      </c>
      <c r="E39" s="295"/>
      <c r="F39" s="17"/>
      <c r="G39" s="17" t="s">
        <v>14</v>
      </c>
      <c r="H39" s="174"/>
      <c r="I39" s="174"/>
      <c r="J39" s="174"/>
      <c r="K39" s="174"/>
      <c r="L39" s="174"/>
    </row>
    <row r="40" spans="2:12" x14ac:dyDescent="0.25">
      <c r="B40" s="168" t="s">
        <v>264</v>
      </c>
      <c r="C40" s="168" t="s">
        <v>264</v>
      </c>
      <c r="D40" s="168" t="s">
        <v>265</v>
      </c>
      <c r="E40" s="295"/>
      <c r="F40" s="17"/>
      <c r="G40" s="170" t="s">
        <v>249</v>
      </c>
      <c r="H40" s="174"/>
      <c r="I40" s="174"/>
      <c r="J40" s="174"/>
      <c r="K40" s="174"/>
      <c r="L40" s="174"/>
    </row>
    <row r="41" spans="2:12" x14ac:dyDescent="0.25">
      <c r="B41" s="168" t="s">
        <v>264</v>
      </c>
      <c r="C41" s="168" t="s">
        <v>264</v>
      </c>
      <c r="D41" s="168" t="s">
        <v>265</v>
      </c>
      <c r="E41" s="295"/>
      <c r="F41" s="17"/>
      <c r="G41" s="33" t="s">
        <v>133</v>
      </c>
      <c r="H41" s="174"/>
      <c r="I41" s="174"/>
      <c r="J41" s="174"/>
      <c r="K41" s="174"/>
      <c r="L41" s="174"/>
    </row>
    <row r="42" spans="2:12" ht="38.25" x14ac:dyDescent="0.25">
      <c r="B42" s="168" t="s">
        <v>264</v>
      </c>
      <c r="C42" s="168" t="s">
        <v>264</v>
      </c>
      <c r="D42" s="168" t="s">
        <v>265</v>
      </c>
      <c r="E42" s="295"/>
      <c r="F42" s="171">
        <v>31001</v>
      </c>
      <c r="G42" s="171" t="s">
        <v>291</v>
      </c>
      <c r="H42" s="174">
        <f>SUM(H46:H46)</f>
        <v>3307.8</v>
      </c>
      <c r="I42" s="174">
        <f t="shared" ref="I42" si="2">SUM(I46:I46)</f>
        <v>8156.4</v>
      </c>
      <c r="J42" s="174">
        <f>SUM(J46:J46)</f>
        <v>0</v>
      </c>
      <c r="K42" s="174">
        <f t="shared" ref="K42:L42" si="3">SUM(K46:K46)</f>
        <v>5633.67</v>
      </c>
      <c r="L42" s="174">
        <f t="shared" si="3"/>
        <v>5633.67</v>
      </c>
    </row>
    <row r="43" spans="2:12" x14ac:dyDescent="0.25">
      <c r="B43" s="168" t="s">
        <v>264</v>
      </c>
      <c r="C43" s="168" t="s">
        <v>264</v>
      </c>
      <c r="D43" s="168" t="s">
        <v>265</v>
      </c>
      <c r="E43" s="295"/>
      <c r="F43" s="17"/>
      <c r="G43" s="33" t="s">
        <v>136</v>
      </c>
      <c r="H43" s="174"/>
      <c r="I43" s="174"/>
      <c r="J43" s="174"/>
      <c r="K43" s="174"/>
      <c r="L43" s="174"/>
    </row>
    <row r="44" spans="2:12" x14ac:dyDescent="0.25">
      <c r="B44" s="168" t="s">
        <v>264</v>
      </c>
      <c r="C44" s="168" t="s">
        <v>264</v>
      </c>
      <c r="D44" s="168" t="s">
        <v>265</v>
      </c>
      <c r="E44" s="295"/>
      <c r="F44" s="17"/>
      <c r="G44" s="169" t="s">
        <v>266</v>
      </c>
      <c r="H44" s="174"/>
      <c r="I44" s="174"/>
      <c r="J44" s="174"/>
      <c r="K44" s="174"/>
      <c r="L44" s="174"/>
    </row>
    <row r="45" spans="2:12" ht="38.25" x14ac:dyDescent="0.25">
      <c r="B45" s="168" t="s">
        <v>264</v>
      </c>
      <c r="C45" s="168" t="s">
        <v>264</v>
      </c>
      <c r="D45" s="168" t="s">
        <v>265</v>
      </c>
      <c r="E45" s="295"/>
      <c r="F45" s="17"/>
      <c r="G45" s="33" t="s">
        <v>134</v>
      </c>
      <c r="H45" s="174"/>
      <c r="I45" s="174"/>
      <c r="J45" s="174"/>
      <c r="K45" s="174"/>
      <c r="L45" s="174"/>
    </row>
    <row r="46" spans="2:12" x14ac:dyDescent="0.25">
      <c r="B46" s="168" t="s">
        <v>264</v>
      </c>
      <c r="C46" s="168" t="s">
        <v>264</v>
      </c>
      <c r="D46" s="168" t="s">
        <v>265</v>
      </c>
      <c r="E46" s="295"/>
      <c r="F46" s="17"/>
      <c r="G46" s="33" t="s">
        <v>292</v>
      </c>
      <c r="H46" s="174">
        <v>3307.8</v>
      </c>
      <c r="I46" s="174">
        <v>8156.4</v>
      </c>
      <c r="J46" s="174"/>
      <c r="K46" s="234">
        <v>5633.67</v>
      </c>
      <c r="L46" s="234">
        <v>5633.67</v>
      </c>
    </row>
    <row r="47" spans="2:12" x14ac:dyDescent="0.25">
      <c r="B47" s="168" t="s">
        <v>264</v>
      </c>
      <c r="C47" s="168" t="s">
        <v>264</v>
      </c>
      <c r="D47" s="168" t="s">
        <v>265</v>
      </c>
      <c r="E47" s="296"/>
      <c r="F47" s="17"/>
      <c r="G47" s="33" t="s">
        <v>13</v>
      </c>
      <c r="H47" s="174"/>
      <c r="I47" s="174"/>
      <c r="J47" s="174"/>
      <c r="K47" s="174"/>
      <c r="L47" s="174"/>
    </row>
    <row r="48" spans="2:12" x14ac:dyDescent="0.25">
      <c r="B48" s="76" t="s">
        <v>47</v>
      </c>
      <c r="C48" s="76" t="s">
        <v>47</v>
      </c>
      <c r="D48" s="76" t="s">
        <v>47</v>
      </c>
      <c r="E48" s="76" t="s">
        <v>47</v>
      </c>
      <c r="F48" s="76" t="s">
        <v>47</v>
      </c>
      <c r="G48" s="83" t="s">
        <v>54</v>
      </c>
      <c r="H48" s="77">
        <f>SUM(H46:H46)</f>
        <v>3307.8</v>
      </c>
      <c r="I48" s="173">
        <f t="shared" ref="I48:L48" si="4">SUM(I46:I46)</f>
        <v>8156.4</v>
      </c>
      <c r="J48" s="231">
        <f t="shared" si="4"/>
        <v>0</v>
      </c>
      <c r="K48" s="173">
        <f t="shared" si="4"/>
        <v>5633.67</v>
      </c>
      <c r="L48" s="173">
        <f t="shared" si="4"/>
        <v>5633.67</v>
      </c>
    </row>
    <row r="49" spans="1:12" x14ac:dyDescent="0.25">
      <c r="A49" s="1"/>
      <c r="B49" s="107" t="s">
        <v>47</v>
      </c>
      <c r="C49" s="107" t="s">
        <v>47</v>
      </c>
      <c r="D49" s="107" t="s">
        <v>47</v>
      </c>
      <c r="E49" s="107" t="s">
        <v>47</v>
      </c>
      <c r="F49" s="107" t="s">
        <v>47</v>
      </c>
      <c r="G49" s="17" t="s">
        <v>178</v>
      </c>
      <c r="H49" s="110" t="s">
        <v>47</v>
      </c>
      <c r="I49" s="110" t="s">
        <v>47</v>
      </c>
      <c r="J49" s="109">
        <v>0</v>
      </c>
      <c r="K49" s="109">
        <v>0</v>
      </c>
      <c r="L49" s="109">
        <v>0</v>
      </c>
    </row>
    <row r="51" spans="1:12" x14ac:dyDescent="0.25">
      <c r="D51" s="104" t="s">
        <v>245</v>
      </c>
      <c r="E51" s="94"/>
      <c r="G51" s="111"/>
    </row>
  </sheetData>
  <mergeCells count="8">
    <mergeCell ref="E7:E47"/>
    <mergeCell ref="B3:D3"/>
    <mergeCell ref="H3:H4"/>
    <mergeCell ref="I3:I4"/>
    <mergeCell ref="L3:L4"/>
    <mergeCell ref="K3:K4"/>
    <mergeCell ref="E3:F3"/>
    <mergeCell ref="G3:G4"/>
  </mergeCells>
  <pageMargins left="0.28999999999999998" right="0.22" top="0.51" bottom="0.16" header="0.22" footer="0.16"/>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sheetPr>
  <dimension ref="A1:X12"/>
  <sheetViews>
    <sheetView workbookViewId="0">
      <selection activeCell="X5" sqref="X5"/>
    </sheetView>
  </sheetViews>
  <sheetFormatPr defaultRowHeight="15" x14ac:dyDescent="0.25"/>
  <cols>
    <col min="1" max="1" width="11.28515625" customWidth="1"/>
    <col min="2" max="2" width="10.5703125" customWidth="1"/>
    <col min="3" max="3" width="11.42578125" customWidth="1"/>
    <col min="4" max="4" width="33.140625" customWidth="1"/>
    <col min="5" max="5" width="9" customWidth="1"/>
    <col min="6" max="6" width="6.5703125" customWidth="1"/>
    <col min="7" max="7" width="7.28515625" customWidth="1"/>
    <col min="8" max="8" width="8.28515625" customWidth="1"/>
    <col min="9" max="9" width="8.5703125" customWidth="1"/>
    <col min="10" max="10" width="5.5703125" customWidth="1"/>
    <col min="11" max="11" width="4.85546875" customWidth="1"/>
    <col min="12" max="12" width="9" customWidth="1"/>
    <col min="13" max="13" width="10" customWidth="1"/>
    <col min="14" max="14" width="5.5703125" customWidth="1"/>
    <col min="15" max="15" width="5.85546875" customWidth="1"/>
    <col min="16" max="16" width="10" customWidth="1"/>
    <col min="17" max="17" width="8.5703125" customWidth="1"/>
    <col min="18" max="19" width="5.42578125" customWidth="1"/>
    <col min="20" max="20" width="8.140625" customWidth="1"/>
    <col min="21" max="21" width="9.7109375" customWidth="1"/>
    <col min="22" max="22" width="4.7109375" customWidth="1"/>
    <col min="23" max="23" width="5.5703125" customWidth="1"/>
    <col min="24" max="24" width="9" customWidth="1"/>
  </cols>
  <sheetData>
    <row r="1" spans="1:24" x14ac:dyDescent="0.25">
      <c r="A1" s="4" t="s">
        <v>162</v>
      </c>
    </row>
    <row r="2" spans="1:24" ht="14.25" customHeight="1" x14ac:dyDescent="0.25">
      <c r="V2" t="s">
        <v>194</v>
      </c>
    </row>
    <row r="3" spans="1:24" ht="25.5" customHeight="1" x14ac:dyDescent="0.25">
      <c r="B3" s="297" t="s">
        <v>8</v>
      </c>
      <c r="C3" s="297"/>
      <c r="D3" s="297" t="s">
        <v>55</v>
      </c>
      <c r="E3" s="297" t="s">
        <v>239</v>
      </c>
      <c r="F3" s="297"/>
      <c r="G3" s="297"/>
      <c r="H3" s="297"/>
      <c r="I3" s="297" t="s">
        <v>237</v>
      </c>
      <c r="J3" s="297"/>
      <c r="K3" s="297"/>
      <c r="L3" s="297"/>
      <c r="M3" s="297" t="s">
        <v>236</v>
      </c>
      <c r="N3" s="297"/>
      <c r="O3" s="297"/>
      <c r="P3" s="297"/>
      <c r="Q3" s="297" t="s">
        <v>120</v>
      </c>
      <c r="R3" s="297"/>
      <c r="S3" s="297"/>
      <c r="T3" s="297"/>
      <c r="U3" s="297" t="s">
        <v>144</v>
      </c>
      <c r="V3" s="297"/>
      <c r="W3" s="297"/>
      <c r="X3" s="297"/>
    </row>
    <row r="4" spans="1:24" ht="126" customHeight="1" x14ac:dyDescent="0.25">
      <c r="B4" s="7" t="s">
        <v>2</v>
      </c>
      <c r="C4" s="7" t="s">
        <v>28</v>
      </c>
      <c r="D4" s="297"/>
      <c r="E4" s="8" t="s">
        <v>12</v>
      </c>
      <c r="F4" s="28" t="s">
        <v>108</v>
      </c>
      <c r="G4" s="28" t="s">
        <v>22</v>
      </c>
      <c r="H4" s="28" t="s">
        <v>295</v>
      </c>
      <c r="I4" s="8" t="s">
        <v>12</v>
      </c>
      <c r="J4" s="28" t="s">
        <v>22</v>
      </c>
      <c r="K4" s="28" t="s">
        <v>22</v>
      </c>
      <c r="L4" s="28" t="s">
        <v>295</v>
      </c>
      <c r="M4" s="8" t="s">
        <v>12</v>
      </c>
      <c r="N4" s="28" t="s">
        <v>22</v>
      </c>
      <c r="O4" s="28" t="s">
        <v>22</v>
      </c>
      <c r="P4" s="28" t="s">
        <v>295</v>
      </c>
      <c r="Q4" s="8" t="s">
        <v>12</v>
      </c>
      <c r="R4" s="28" t="s">
        <v>22</v>
      </c>
      <c r="S4" s="28" t="s">
        <v>22</v>
      </c>
      <c r="T4" s="28" t="s">
        <v>295</v>
      </c>
      <c r="U4" s="8" t="s">
        <v>12</v>
      </c>
      <c r="V4" s="28" t="s">
        <v>22</v>
      </c>
      <c r="W4" s="28" t="s">
        <v>22</v>
      </c>
      <c r="X4" s="28" t="s">
        <v>295</v>
      </c>
    </row>
    <row r="5" spans="1:24" ht="51.75" customHeight="1" x14ac:dyDescent="0.25">
      <c r="B5" s="294">
        <v>1060</v>
      </c>
      <c r="C5" s="17">
        <v>11001</v>
      </c>
      <c r="D5" s="17" t="s">
        <v>253</v>
      </c>
      <c r="E5" s="176">
        <f>F5+G5+H5</f>
        <v>570523.19999999995</v>
      </c>
      <c r="F5" s="177"/>
      <c r="G5" s="177"/>
      <c r="H5" s="177">
        <v>570523.19999999995</v>
      </c>
      <c r="I5" s="176">
        <f>J5+K5+L5</f>
        <v>578926.19999999995</v>
      </c>
      <c r="J5" s="177"/>
      <c r="K5" s="177"/>
      <c r="L5" s="177">
        <v>578926.19999999995</v>
      </c>
      <c r="M5" s="176">
        <f>N5+O5+P5</f>
        <v>602082.6</v>
      </c>
      <c r="N5" s="177"/>
      <c r="O5" s="177"/>
      <c r="P5" s="227">
        <v>602082.6</v>
      </c>
      <c r="Q5" s="176">
        <f>R5+S5+T5</f>
        <v>602082.6</v>
      </c>
      <c r="R5" s="177"/>
      <c r="S5" s="177"/>
      <c r="T5" s="227">
        <v>602082.6</v>
      </c>
      <c r="U5" s="176">
        <f>V5+W5+X5</f>
        <v>602082.6</v>
      </c>
      <c r="V5" s="177"/>
      <c r="W5" s="177"/>
      <c r="X5" s="227">
        <v>602082.6</v>
      </c>
    </row>
    <row r="6" spans="1:24" ht="50.25" customHeight="1" x14ac:dyDescent="0.25">
      <c r="B6" s="296"/>
      <c r="C6" s="17">
        <v>31001</v>
      </c>
      <c r="D6" s="17" t="s">
        <v>291</v>
      </c>
      <c r="E6" s="176">
        <f t="shared" ref="E6:E7" si="0">F6+G6+H6</f>
        <v>3307.8</v>
      </c>
      <c r="F6" s="177"/>
      <c r="G6" s="177"/>
      <c r="H6" s="177">
        <v>3307.8</v>
      </c>
      <c r="I6" s="176">
        <f t="shared" ref="I6:I7" si="1">J6+K6+L6</f>
        <v>8156.4</v>
      </c>
      <c r="J6" s="177"/>
      <c r="K6" s="177"/>
      <c r="L6" s="177">
        <v>8156.4</v>
      </c>
      <c r="M6" s="176">
        <f t="shared" ref="M6:M7" si="2">N6+O6+P6</f>
        <v>0</v>
      </c>
      <c r="N6" s="177"/>
      <c r="O6" s="177"/>
      <c r="P6" s="177"/>
      <c r="Q6" s="176">
        <f t="shared" ref="Q6:Q7" si="3">R6+S6+T6</f>
        <v>5633.67</v>
      </c>
      <c r="R6" s="177"/>
      <c r="S6" s="177"/>
      <c r="T6" s="177">
        <v>5633.67</v>
      </c>
      <c r="U6" s="176">
        <f t="shared" ref="U6:U7" si="4">V6+W6+X6</f>
        <v>5633.67</v>
      </c>
      <c r="V6" s="177"/>
      <c r="W6" s="177"/>
      <c r="X6" s="177">
        <v>5633.67</v>
      </c>
    </row>
    <row r="7" spans="1:24" ht="39.75" customHeight="1" x14ac:dyDescent="0.25">
      <c r="B7" s="17"/>
      <c r="C7" s="17"/>
      <c r="D7" s="17"/>
      <c r="E7" s="176">
        <f t="shared" si="0"/>
        <v>0</v>
      </c>
      <c r="F7" s="177"/>
      <c r="G7" s="177"/>
      <c r="H7" s="177"/>
      <c r="I7" s="176">
        <f t="shared" si="1"/>
        <v>0</v>
      </c>
      <c r="J7" s="177"/>
      <c r="K7" s="177"/>
      <c r="L7" s="177"/>
      <c r="M7" s="176">
        <f t="shared" si="2"/>
        <v>0</v>
      </c>
      <c r="N7" s="177"/>
      <c r="O7" s="177"/>
      <c r="P7" s="177"/>
      <c r="Q7" s="176">
        <f t="shared" si="3"/>
        <v>0</v>
      </c>
      <c r="R7" s="177"/>
      <c r="S7" s="177"/>
      <c r="T7" s="177"/>
      <c r="U7" s="176">
        <f t="shared" si="4"/>
        <v>0</v>
      </c>
      <c r="V7" s="177"/>
      <c r="W7" s="177"/>
      <c r="X7" s="177"/>
    </row>
    <row r="8" spans="1:24" ht="28.5" customHeight="1" x14ac:dyDescent="0.25">
      <c r="B8" s="300" t="s">
        <v>53</v>
      </c>
      <c r="C8" s="301"/>
      <c r="D8" s="302"/>
      <c r="E8" s="178">
        <f>SUM(E5:E7)</f>
        <v>573831</v>
      </c>
      <c r="F8" s="178">
        <f t="shared" ref="F8:X8" si="5">SUM(F5:F7)</f>
        <v>0</v>
      </c>
      <c r="G8" s="178">
        <f t="shared" si="5"/>
        <v>0</v>
      </c>
      <c r="H8" s="178">
        <f t="shared" si="5"/>
        <v>573831</v>
      </c>
      <c r="I8" s="178">
        <f t="shared" si="5"/>
        <v>587082.6</v>
      </c>
      <c r="J8" s="178">
        <f t="shared" si="5"/>
        <v>0</v>
      </c>
      <c r="K8" s="178">
        <f t="shared" si="5"/>
        <v>0</v>
      </c>
      <c r="L8" s="178">
        <f t="shared" si="5"/>
        <v>587082.6</v>
      </c>
      <c r="M8" s="235">
        <f t="shared" si="5"/>
        <v>602082.6</v>
      </c>
      <c r="N8" s="235">
        <f t="shared" si="5"/>
        <v>0</v>
      </c>
      <c r="O8" s="235">
        <f t="shared" si="5"/>
        <v>0</v>
      </c>
      <c r="P8" s="235">
        <f t="shared" si="5"/>
        <v>602082.6</v>
      </c>
      <c r="Q8" s="235">
        <f t="shared" si="5"/>
        <v>607716.27</v>
      </c>
      <c r="R8" s="235">
        <f t="shared" si="5"/>
        <v>0</v>
      </c>
      <c r="S8" s="235">
        <f t="shared" si="5"/>
        <v>0</v>
      </c>
      <c r="T8" s="235">
        <f t="shared" si="5"/>
        <v>607716.27</v>
      </c>
      <c r="U8" s="235">
        <f t="shared" si="5"/>
        <v>607716.27</v>
      </c>
      <c r="V8" s="235">
        <f t="shared" si="5"/>
        <v>0</v>
      </c>
      <c r="W8" s="235">
        <f t="shared" si="5"/>
        <v>0</v>
      </c>
      <c r="X8" s="235">
        <f t="shared" si="5"/>
        <v>607716.27</v>
      </c>
    </row>
    <row r="10" spans="1:24" x14ac:dyDescent="0.25">
      <c r="B10" s="3"/>
    </row>
    <row r="11" spans="1:24" s="2" customFormat="1" x14ac:dyDescent="0.25">
      <c r="B11" s="99" t="s">
        <v>246</v>
      </c>
    </row>
    <row r="12" spans="1:24" ht="27.75" customHeight="1" x14ac:dyDescent="0.25">
      <c r="B12" s="3"/>
      <c r="C12" s="3"/>
      <c r="D12" s="3"/>
      <c r="E12" s="3"/>
      <c r="F12" s="3"/>
      <c r="G12" s="3"/>
      <c r="H12" s="3"/>
      <c r="I12" s="3"/>
      <c r="J12" s="3"/>
      <c r="K12" s="3"/>
    </row>
  </sheetData>
  <mergeCells count="9">
    <mergeCell ref="B8:D8"/>
    <mergeCell ref="M3:P3"/>
    <mergeCell ref="Q3:T3"/>
    <mergeCell ref="U3:X3"/>
    <mergeCell ref="B3:C3"/>
    <mergeCell ref="D3:D4"/>
    <mergeCell ref="E3:H3"/>
    <mergeCell ref="I3:L3"/>
    <mergeCell ref="B5:B6"/>
  </mergeCells>
  <pageMargins left="0.7" right="0.7" top="0.75" bottom="0.75" header="0.3" footer="0.3"/>
  <pageSetup paperSize="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3"/>
  <sheetViews>
    <sheetView workbookViewId="0">
      <selection activeCell="D22" sqref="D22"/>
    </sheetView>
  </sheetViews>
  <sheetFormatPr defaultRowHeight="15" x14ac:dyDescent="0.25"/>
  <cols>
    <col min="1" max="1" width="8.85546875" customWidth="1"/>
    <col min="2" max="2" width="40.28515625" customWidth="1"/>
    <col min="3" max="3" width="18.7109375" customWidth="1"/>
    <col min="4" max="4" width="15.5703125" customWidth="1"/>
    <col min="5" max="5" width="12.140625" customWidth="1"/>
    <col min="6" max="6" width="13.42578125" customWidth="1"/>
    <col min="7" max="7" width="12.5703125" customWidth="1"/>
  </cols>
  <sheetData>
    <row r="1" spans="1:8" ht="62.25" customHeight="1" x14ac:dyDescent="0.25">
      <c r="A1" s="304" t="s">
        <v>51</v>
      </c>
      <c r="B1" s="304"/>
      <c r="C1" s="304"/>
      <c r="D1" s="304"/>
      <c r="E1" s="304"/>
      <c r="F1" s="304"/>
      <c r="G1" s="304"/>
      <c r="H1" s="304"/>
    </row>
    <row r="3" spans="1:8" x14ac:dyDescent="0.25">
      <c r="B3" s="305" t="s">
        <v>17</v>
      </c>
      <c r="C3" s="305" t="s">
        <v>148</v>
      </c>
      <c r="D3" s="305" t="s">
        <v>149</v>
      </c>
      <c r="E3" s="305" t="s">
        <v>50</v>
      </c>
      <c r="F3" s="305"/>
      <c r="G3" s="305"/>
    </row>
    <row r="4" spans="1:8" ht="47.25" customHeight="1" x14ac:dyDescent="0.25">
      <c r="B4" s="305"/>
      <c r="C4" s="305"/>
      <c r="D4" s="305"/>
      <c r="E4" s="19" t="s">
        <v>19</v>
      </c>
      <c r="F4" s="19" t="s">
        <v>120</v>
      </c>
      <c r="G4" s="19" t="s">
        <v>144</v>
      </c>
    </row>
    <row r="5" spans="1:8" x14ac:dyDescent="0.25">
      <c r="B5" s="25" t="s">
        <v>20</v>
      </c>
      <c r="C5" s="21">
        <f>C6+C9</f>
        <v>0</v>
      </c>
      <c r="D5" s="21">
        <f t="shared" ref="D5:G5" si="0">D6+D9</f>
        <v>0</v>
      </c>
      <c r="E5" s="21">
        <f t="shared" si="0"/>
        <v>0</v>
      </c>
      <c r="F5" s="21">
        <f t="shared" si="0"/>
        <v>0</v>
      </c>
      <c r="G5" s="21">
        <f t="shared" si="0"/>
        <v>0</v>
      </c>
    </row>
    <row r="6" spans="1:8" ht="25.5" x14ac:dyDescent="0.25">
      <c r="B6" s="23" t="s">
        <v>21</v>
      </c>
      <c r="C6" s="21">
        <f>SUM(C7:C8)</f>
        <v>0</v>
      </c>
      <c r="D6" s="21">
        <f t="shared" ref="D6:G6" si="1">SUM(D7:D8)</f>
        <v>0</v>
      </c>
      <c r="E6" s="21">
        <f t="shared" si="1"/>
        <v>0</v>
      </c>
      <c r="F6" s="21">
        <f t="shared" si="1"/>
        <v>0</v>
      </c>
      <c r="G6" s="21">
        <f t="shared" si="1"/>
        <v>0</v>
      </c>
    </row>
    <row r="7" spans="1:8" x14ac:dyDescent="0.25">
      <c r="B7" s="18"/>
      <c r="C7" s="22"/>
      <c r="D7" s="22"/>
      <c r="E7" s="22"/>
      <c r="F7" s="22"/>
      <c r="G7" s="22"/>
    </row>
    <row r="8" spans="1:8" x14ac:dyDescent="0.25">
      <c r="B8" s="18"/>
      <c r="C8" s="22"/>
      <c r="D8" s="22"/>
      <c r="E8" s="22"/>
      <c r="F8" s="22"/>
      <c r="G8" s="22"/>
    </row>
    <row r="9" spans="1:8" x14ac:dyDescent="0.25">
      <c r="B9" s="23" t="s">
        <v>109</v>
      </c>
      <c r="C9" s="21">
        <f>SUM(C10:C11)</f>
        <v>0</v>
      </c>
      <c r="D9" s="21">
        <f t="shared" ref="D9:G9" si="2">SUM(D10:D11)</f>
        <v>0</v>
      </c>
      <c r="E9" s="21">
        <f t="shared" si="2"/>
        <v>0</v>
      </c>
      <c r="F9" s="21">
        <f t="shared" si="2"/>
        <v>0</v>
      </c>
      <c r="G9" s="21">
        <f t="shared" si="2"/>
        <v>0</v>
      </c>
    </row>
    <row r="10" spans="1:8" x14ac:dyDescent="0.25">
      <c r="B10" s="24"/>
      <c r="C10" s="22"/>
      <c r="D10" s="22"/>
      <c r="E10" s="22"/>
      <c r="F10" s="22"/>
      <c r="G10" s="22"/>
    </row>
    <row r="11" spans="1:8" x14ac:dyDescent="0.25">
      <c r="B11" s="22"/>
      <c r="C11" s="22"/>
      <c r="D11" s="22"/>
      <c r="E11" s="22"/>
      <c r="F11" s="22"/>
      <c r="G11" s="22"/>
    </row>
    <row r="12" spans="1:8" x14ac:dyDescent="0.25">
      <c r="B12" s="303"/>
      <c r="C12" s="303"/>
      <c r="D12" s="303"/>
      <c r="E12" s="303"/>
      <c r="F12" s="303"/>
      <c r="G12" s="303"/>
    </row>
    <row r="13" spans="1:8" x14ac:dyDescent="0.25">
      <c r="A13" s="26"/>
      <c r="C13" s="20"/>
      <c r="D13" s="20"/>
      <c r="E13" s="20"/>
      <c r="F13" s="20"/>
      <c r="G13" s="20"/>
    </row>
  </sheetData>
  <mergeCells count="6">
    <mergeCell ref="B12:G12"/>
    <mergeCell ref="A1:H1"/>
    <mergeCell ref="B3:B4"/>
    <mergeCell ref="C3:C4"/>
    <mergeCell ref="D3:D4"/>
    <mergeCell ref="E3:G3"/>
  </mergeCells>
  <pageMargins left="0.16" right="0.25" top="0.75" bottom="0.75" header="0.3" footer="0.3"/>
  <pageSetup orientation="landscape"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14999847407452621"/>
  </sheetPr>
  <dimension ref="A1:AY23"/>
  <sheetViews>
    <sheetView workbookViewId="0">
      <selection activeCell="I24" sqref="I24"/>
    </sheetView>
  </sheetViews>
  <sheetFormatPr defaultRowHeight="15" x14ac:dyDescent="0.25"/>
  <cols>
    <col min="1" max="1" width="3.85546875" customWidth="1"/>
    <col min="2" max="2" width="10.7109375" customWidth="1"/>
    <col min="3" max="3" width="12.7109375" customWidth="1"/>
    <col min="4" max="4" width="17.85546875" customWidth="1"/>
    <col min="5" max="5" width="21" customWidth="1"/>
    <col min="6" max="6" width="20.42578125" customWidth="1"/>
    <col min="7" max="7" width="11.140625" customWidth="1"/>
    <col min="8" max="8" width="8.85546875" customWidth="1"/>
    <col min="9" max="9" width="10.28515625" customWidth="1"/>
    <col min="10" max="24" width="9.140625" customWidth="1"/>
    <col min="25" max="25" width="7.28515625" customWidth="1"/>
    <col min="26" max="27" width="10.7109375" customWidth="1"/>
    <col min="28" max="28" width="9.42578125" customWidth="1"/>
    <col min="29" max="29" width="8.85546875" customWidth="1"/>
    <col min="30" max="30" width="10.7109375" customWidth="1"/>
    <col min="31" max="33" width="10" customWidth="1"/>
  </cols>
  <sheetData>
    <row r="1" spans="1:51" s="68" customFormat="1" ht="22.5" customHeight="1" x14ac:dyDescent="0.25">
      <c r="A1" s="84" t="s">
        <v>137</v>
      </c>
      <c r="B1" s="87"/>
      <c r="C1" s="87"/>
      <c r="D1" s="87"/>
      <c r="E1" s="87"/>
      <c r="F1" s="87"/>
      <c r="G1" s="87"/>
      <c r="H1" s="87"/>
      <c r="I1" s="87"/>
      <c r="J1" s="87"/>
      <c r="K1" s="87"/>
      <c r="L1" s="87"/>
      <c r="M1" s="87"/>
      <c r="N1" s="87"/>
      <c r="O1" s="87"/>
      <c r="P1" s="72"/>
      <c r="Q1" s="72"/>
      <c r="R1" s="72"/>
      <c r="S1" s="72"/>
      <c r="T1" s="72"/>
      <c r="U1" s="72"/>
      <c r="V1" s="72"/>
      <c r="W1" s="72"/>
      <c r="X1" s="72"/>
      <c r="Y1" s="72"/>
      <c r="Z1" s="72"/>
      <c r="AA1" s="72"/>
      <c r="AB1" s="72"/>
      <c r="AC1" s="72"/>
      <c r="AD1" s="72"/>
      <c r="AE1" s="72"/>
      <c r="AF1" s="72"/>
      <c r="AG1" s="72"/>
    </row>
    <row r="2" spans="1:51" ht="17.25" x14ac:dyDescent="0.25">
      <c r="A2" s="84"/>
      <c r="B2" s="87"/>
      <c r="C2" s="87"/>
      <c r="D2" s="87"/>
      <c r="E2" s="87"/>
      <c r="F2" s="87"/>
      <c r="G2" s="87"/>
      <c r="H2" s="87"/>
      <c r="I2" s="87"/>
      <c r="J2" s="87"/>
      <c r="K2" s="87"/>
      <c r="L2" s="87"/>
      <c r="M2" s="87"/>
      <c r="N2" s="87"/>
      <c r="O2" s="87"/>
      <c r="P2" s="30"/>
      <c r="Q2" s="30"/>
      <c r="R2" s="30"/>
      <c r="S2" s="30"/>
      <c r="T2" s="30"/>
      <c r="U2" s="30"/>
      <c r="V2" s="30"/>
      <c r="W2" s="30"/>
      <c r="X2" s="30"/>
      <c r="Y2" s="30"/>
      <c r="Z2" s="30"/>
      <c r="AA2" s="30"/>
      <c r="AB2" s="30"/>
      <c r="AC2" s="30"/>
      <c r="AD2" s="30"/>
      <c r="AE2" s="30"/>
      <c r="AF2" s="30"/>
      <c r="AG2" s="30"/>
    </row>
    <row r="3" spans="1:51" s="71" customFormat="1" ht="30.75" customHeight="1" x14ac:dyDescent="0.25">
      <c r="A3" s="88" t="s">
        <v>139</v>
      </c>
      <c r="B3" s="89"/>
      <c r="C3" s="89"/>
      <c r="D3" s="89"/>
      <c r="E3" s="89"/>
      <c r="F3" s="89"/>
      <c r="G3" s="89"/>
      <c r="H3" s="89"/>
      <c r="I3" s="89"/>
      <c r="J3" s="89"/>
      <c r="K3" s="89"/>
      <c r="L3" s="89"/>
      <c r="M3" s="89"/>
      <c r="N3" s="89"/>
      <c r="O3" s="89"/>
      <c r="P3" s="70"/>
      <c r="Q3" s="70"/>
      <c r="R3" s="70"/>
      <c r="S3" s="70"/>
      <c r="T3" s="70"/>
      <c r="U3" s="70"/>
      <c r="V3" s="70"/>
      <c r="W3" s="70"/>
      <c r="X3" s="70"/>
      <c r="Y3" s="70"/>
      <c r="Z3" s="70"/>
      <c r="AA3" s="70"/>
      <c r="AB3" s="70"/>
      <c r="AC3" s="70"/>
      <c r="AD3" s="70"/>
      <c r="AE3" s="70"/>
      <c r="AF3" s="70"/>
      <c r="AG3" s="70"/>
    </row>
    <row r="4" spans="1:51" x14ac:dyDescent="0.25">
      <c r="A4" s="86"/>
      <c r="B4" s="90"/>
      <c r="C4" s="90"/>
      <c r="D4" s="90"/>
      <c r="E4" s="86"/>
      <c r="F4" s="86"/>
      <c r="G4" s="86"/>
      <c r="H4" s="86"/>
      <c r="I4" s="86"/>
      <c r="J4" s="86"/>
      <c r="K4" s="86"/>
      <c r="L4" s="86"/>
      <c r="M4" s="86"/>
      <c r="N4" s="86"/>
      <c r="O4" s="86"/>
      <c r="AE4" s="68"/>
      <c r="AF4" s="68"/>
      <c r="AG4" s="68"/>
    </row>
    <row r="5" spans="1:51" ht="15.75" thickBot="1" x14ac:dyDescent="0.3">
      <c r="A5" s="86"/>
      <c r="B5" s="86"/>
      <c r="C5" s="86"/>
      <c r="D5" s="90"/>
      <c r="E5" s="86"/>
      <c r="F5" s="86"/>
      <c r="G5" s="86"/>
      <c r="H5" s="86"/>
      <c r="I5" s="86"/>
      <c r="J5" s="86"/>
      <c r="K5" s="86"/>
      <c r="L5" s="86"/>
      <c r="M5" s="86"/>
      <c r="N5" s="86"/>
      <c r="O5" s="86"/>
      <c r="AE5" s="68"/>
      <c r="AF5" s="68"/>
      <c r="AG5" s="68"/>
      <c r="AW5" s="90" t="s">
        <v>123</v>
      </c>
      <c r="AX5" s="78"/>
    </row>
    <row r="6" spans="1:51" ht="40.5" customHeight="1" x14ac:dyDescent="0.25">
      <c r="A6" s="86"/>
      <c r="B6" s="322" t="s">
        <v>8</v>
      </c>
      <c r="C6" s="320"/>
      <c r="D6" s="320" t="s">
        <v>55</v>
      </c>
      <c r="E6" s="320" t="s">
        <v>46</v>
      </c>
      <c r="F6" s="320" t="s">
        <v>140</v>
      </c>
      <c r="G6" s="320" t="s">
        <v>127</v>
      </c>
      <c r="H6" s="320"/>
      <c r="I6" s="320"/>
      <c r="J6" s="320" t="s">
        <v>150</v>
      </c>
      <c r="K6" s="320"/>
      <c r="L6" s="320"/>
      <c r="M6" s="320" t="s">
        <v>151</v>
      </c>
      <c r="N6" s="320"/>
      <c r="O6" s="320"/>
      <c r="P6" s="318" t="s">
        <v>152</v>
      </c>
      <c r="Q6" s="318"/>
      <c r="R6" s="318"/>
      <c r="S6" s="318" t="s">
        <v>25</v>
      </c>
      <c r="T6" s="318"/>
      <c r="U6" s="318"/>
      <c r="V6" s="318" t="s">
        <v>18</v>
      </c>
      <c r="W6" s="318"/>
      <c r="X6" s="318"/>
      <c r="Y6" s="318"/>
      <c r="Z6" s="318"/>
      <c r="AA6" s="318"/>
      <c r="AB6" s="318"/>
      <c r="AC6" s="318"/>
      <c r="AD6" s="319"/>
      <c r="AE6" s="325" t="s">
        <v>154</v>
      </c>
      <c r="AF6" s="306"/>
      <c r="AG6" s="306"/>
      <c r="AH6" s="306" t="s">
        <v>155</v>
      </c>
      <c r="AI6" s="306"/>
      <c r="AJ6" s="306"/>
      <c r="AK6" s="306"/>
      <c r="AL6" s="306"/>
      <c r="AM6" s="306"/>
      <c r="AN6" s="306"/>
      <c r="AO6" s="306"/>
      <c r="AP6" s="306"/>
      <c r="AQ6" s="306"/>
      <c r="AR6" s="306"/>
      <c r="AS6" s="306"/>
      <c r="AT6" s="306"/>
      <c r="AU6" s="306"/>
      <c r="AV6" s="307"/>
      <c r="AW6" s="308" t="s">
        <v>31</v>
      </c>
      <c r="AX6" s="310" t="s">
        <v>32</v>
      </c>
      <c r="AY6" s="312" t="s">
        <v>156</v>
      </c>
    </row>
    <row r="7" spans="1:51" ht="25.5" customHeight="1" x14ac:dyDescent="0.25">
      <c r="A7" s="86"/>
      <c r="B7" s="323"/>
      <c r="C7" s="321"/>
      <c r="D7" s="321"/>
      <c r="E7" s="321"/>
      <c r="F7" s="321"/>
      <c r="G7" s="321"/>
      <c r="H7" s="321"/>
      <c r="I7" s="321"/>
      <c r="J7" s="321"/>
      <c r="K7" s="321"/>
      <c r="L7" s="321"/>
      <c r="M7" s="321"/>
      <c r="N7" s="321"/>
      <c r="O7" s="321"/>
      <c r="P7" s="297"/>
      <c r="Q7" s="297"/>
      <c r="R7" s="297"/>
      <c r="S7" s="297"/>
      <c r="T7" s="297"/>
      <c r="U7" s="297"/>
      <c r="V7" s="297" t="s">
        <v>19</v>
      </c>
      <c r="W7" s="297"/>
      <c r="X7" s="297"/>
      <c r="Y7" s="297" t="s">
        <v>120</v>
      </c>
      <c r="Z7" s="297"/>
      <c r="AA7" s="297"/>
      <c r="AB7" s="297" t="s">
        <v>144</v>
      </c>
      <c r="AC7" s="297"/>
      <c r="AD7" s="324"/>
      <c r="AE7" s="326"/>
      <c r="AF7" s="314"/>
      <c r="AG7" s="314"/>
      <c r="AH7" s="314" t="s">
        <v>33</v>
      </c>
      <c r="AI7" s="314"/>
      <c r="AJ7" s="314"/>
      <c r="AK7" s="314" t="s">
        <v>34</v>
      </c>
      <c r="AL7" s="314"/>
      <c r="AM7" s="314"/>
      <c r="AN7" s="314" t="s">
        <v>35</v>
      </c>
      <c r="AO7" s="314"/>
      <c r="AP7" s="314"/>
      <c r="AQ7" s="314" t="s">
        <v>36</v>
      </c>
      <c r="AR7" s="314"/>
      <c r="AS7" s="314"/>
      <c r="AT7" s="314" t="s">
        <v>37</v>
      </c>
      <c r="AU7" s="314"/>
      <c r="AV7" s="315"/>
      <c r="AW7" s="309"/>
      <c r="AX7" s="311"/>
      <c r="AY7" s="313"/>
    </row>
    <row r="8" spans="1:51" ht="126" customHeight="1" x14ac:dyDescent="0.25">
      <c r="A8" s="86"/>
      <c r="B8" s="91" t="s">
        <v>2</v>
      </c>
      <c r="C8" s="92" t="s">
        <v>28</v>
      </c>
      <c r="D8" s="321"/>
      <c r="E8" s="321"/>
      <c r="F8" s="321"/>
      <c r="G8" s="93" t="s">
        <v>12</v>
      </c>
      <c r="H8" s="93" t="s">
        <v>23</v>
      </c>
      <c r="I8" s="93" t="s">
        <v>24</v>
      </c>
      <c r="J8" s="93" t="s">
        <v>12</v>
      </c>
      <c r="K8" s="93" t="s">
        <v>23</v>
      </c>
      <c r="L8" s="93" t="s">
        <v>24</v>
      </c>
      <c r="M8" s="93" t="s">
        <v>12</v>
      </c>
      <c r="N8" s="93" t="s">
        <v>23</v>
      </c>
      <c r="O8" s="93" t="s">
        <v>24</v>
      </c>
      <c r="P8" s="32" t="s">
        <v>12</v>
      </c>
      <c r="Q8" s="32" t="s">
        <v>23</v>
      </c>
      <c r="R8" s="32" t="s">
        <v>24</v>
      </c>
      <c r="S8" s="32" t="s">
        <v>12</v>
      </c>
      <c r="T8" s="32" t="s">
        <v>23</v>
      </c>
      <c r="U8" s="32" t="s">
        <v>24</v>
      </c>
      <c r="V8" s="32" t="s">
        <v>12</v>
      </c>
      <c r="W8" s="32" t="s">
        <v>23</v>
      </c>
      <c r="X8" s="32" t="s">
        <v>24</v>
      </c>
      <c r="Y8" s="32" t="s">
        <v>12</v>
      </c>
      <c r="Z8" s="32" t="s">
        <v>23</v>
      </c>
      <c r="AA8" s="32" t="s">
        <v>24</v>
      </c>
      <c r="AB8" s="32" t="s">
        <v>12</v>
      </c>
      <c r="AC8" s="32" t="s">
        <v>23</v>
      </c>
      <c r="AD8" s="66" t="s">
        <v>24</v>
      </c>
      <c r="AE8" s="45" t="s">
        <v>12</v>
      </c>
      <c r="AF8" s="44" t="s">
        <v>23</v>
      </c>
      <c r="AG8" s="44" t="s">
        <v>24</v>
      </c>
      <c r="AH8" s="44" t="s">
        <v>12</v>
      </c>
      <c r="AI8" s="44" t="s">
        <v>23</v>
      </c>
      <c r="AJ8" s="44" t="s">
        <v>24</v>
      </c>
      <c r="AK8" s="44" t="s">
        <v>12</v>
      </c>
      <c r="AL8" s="44" t="s">
        <v>23</v>
      </c>
      <c r="AM8" s="44" t="s">
        <v>24</v>
      </c>
      <c r="AN8" s="44" t="s">
        <v>12</v>
      </c>
      <c r="AO8" s="44" t="s">
        <v>23</v>
      </c>
      <c r="AP8" s="44" t="s">
        <v>24</v>
      </c>
      <c r="AQ8" s="44" t="s">
        <v>12</v>
      </c>
      <c r="AR8" s="44" t="s">
        <v>23</v>
      </c>
      <c r="AS8" s="44" t="s">
        <v>24</v>
      </c>
      <c r="AT8" s="44" t="s">
        <v>12</v>
      </c>
      <c r="AU8" s="44" t="s">
        <v>23</v>
      </c>
      <c r="AV8" s="46" t="s">
        <v>24</v>
      </c>
      <c r="AW8" s="309"/>
      <c r="AX8" s="311"/>
      <c r="AY8" s="313"/>
    </row>
    <row r="9" spans="1:51" x14ac:dyDescent="0.25">
      <c r="B9" s="55"/>
      <c r="C9" s="17"/>
      <c r="D9" s="17"/>
      <c r="E9" s="34"/>
      <c r="F9" s="17"/>
      <c r="G9" s="65">
        <f>H9+I9</f>
        <v>0</v>
      </c>
      <c r="H9" s="63"/>
      <c r="I9" s="63"/>
      <c r="J9" s="65">
        <f>K9+L9</f>
        <v>0</v>
      </c>
      <c r="K9" s="63"/>
      <c r="L9" s="63"/>
      <c r="M9" s="65">
        <f>N9+O9</f>
        <v>0</v>
      </c>
      <c r="N9" s="63"/>
      <c r="O9" s="63"/>
      <c r="P9" s="65">
        <f>Q9+R9</f>
        <v>0</v>
      </c>
      <c r="Q9" s="63"/>
      <c r="R9" s="63"/>
      <c r="S9" s="65">
        <f>T9+U9</f>
        <v>0</v>
      </c>
      <c r="T9" s="63"/>
      <c r="U9" s="63"/>
      <c r="V9" s="65">
        <f>W9+X9</f>
        <v>0</v>
      </c>
      <c r="W9" s="63"/>
      <c r="X9" s="63"/>
      <c r="Y9" s="65">
        <f>Z9+AA9</f>
        <v>0</v>
      </c>
      <c r="Z9" s="63"/>
      <c r="AA9" s="63"/>
      <c r="AB9" s="65">
        <f>AC9+AD9</f>
        <v>0</v>
      </c>
      <c r="AC9" s="63"/>
      <c r="AD9" s="48"/>
      <c r="AE9" s="47">
        <f>AF9+AG9</f>
        <v>0</v>
      </c>
      <c r="AF9" s="63"/>
      <c r="AG9" s="63"/>
      <c r="AH9" s="65">
        <f>AI9+AJ9</f>
        <v>0</v>
      </c>
      <c r="AI9" s="63"/>
      <c r="AJ9" s="63"/>
      <c r="AK9" s="65">
        <f>AL9+AM9</f>
        <v>0</v>
      </c>
      <c r="AL9" s="63"/>
      <c r="AM9" s="63"/>
      <c r="AN9" s="65">
        <f>AO9+AP9</f>
        <v>0</v>
      </c>
      <c r="AO9" s="63"/>
      <c r="AP9" s="63"/>
      <c r="AQ9" s="65">
        <f>AR9+AS9</f>
        <v>0</v>
      </c>
      <c r="AR9" s="63"/>
      <c r="AS9" s="63"/>
      <c r="AT9" s="65">
        <f>AU9+AV9</f>
        <v>0</v>
      </c>
      <c r="AU9" s="63"/>
      <c r="AV9" s="48"/>
      <c r="AW9" s="53"/>
      <c r="AX9" s="63"/>
      <c r="AY9" s="48"/>
    </row>
    <row r="10" spans="1:51" x14ac:dyDescent="0.25">
      <c r="B10" s="55"/>
      <c r="C10" s="17"/>
      <c r="D10" s="17"/>
      <c r="E10" s="34"/>
      <c r="F10" s="17"/>
      <c r="G10" s="65">
        <f t="shared" ref="G10:G17" si="0">H10+I10</f>
        <v>0</v>
      </c>
      <c r="H10" s="63"/>
      <c r="I10" s="63"/>
      <c r="J10" s="65">
        <f t="shared" ref="J10:J17" si="1">K10+L10</f>
        <v>0</v>
      </c>
      <c r="K10" s="63"/>
      <c r="L10" s="63"/>
      <c r="M10" s="65">
        <f t="shared" ref="M10:M17" si="2">N10+O10</f>
        <v>0</v>
      </c>
      <c r="N10" s="63"/>
      <c r="O10" s="63"/>
      <c r="P10" s="65">
        <f t="shared" ref="P10:P17" si="3">Q10+R10</f>
        <v>0</v>
      </c>
      <c r="Q10" s="63"/>
      <c r="R10" s="63"/>
      <c r="S10" s="65">
        <f t="shared" ref="S10:S17" si="4">T10+U10</f>
        <v>0</v>
      </c>
      <c r="T10" s="63"/>
      <c r="U10" s="63"/>
      <c r="V10" s="65">
        <f t="shared" ref="V10:V17" si="5">W10+X10</f>
        <v>0</v>
      </c>
      <c r="W10" s="63"/>
      <c r="X10" s="63"/>
      <c r="Y10" s="65">
        <f t="shared" ref="Y10:Y17" si="6">Z10+AA10</f>
        <v>0</v>
      </c>
      <c r="Z10" s="63"/>
      <c r="AA10" s="63"/>
      <c r="AB10" s="65">
        <f t="shared" ref="AB10:AB17" si="7">AC10+AD10</f>
        <v>0</v>
      </c>
      <c r="AC10" s="63"/>
      <c r="AD10" s="48"/>
      <c r="AE10" s="47">
        <f t="shared" ref="AE10:AE17" si="8">AF10+AG10</f>
        <v>0</v>
      </c>
      <c r="AF10" s="63"/>
      <c r="AG10" s="63"/>
      <c r="AH10" s="65">
        <f t="shared" ref="AH10:AH17" si="9">AI10+AJ10</f>
        <v>0</v>
      </c>
      <c r="AI10" s="63"/>
      <c r="AJ10" s="63"/>
      <c r="AK10" s="65">
        <f t="shared" ref="AK10:AK17" si="10">AL10+AM10</f>
        <v>0</v>
      </c>
      <c r="AL10" s="63"/>
      <c r="AM10" s="63"/>
      <c r="AN10" s="65">
        <f t="shared" ref="AN10:AN17" si="11">AO10+AP10</f>
        <v>0</v>
      </c>
      <c r="AO10" s="63"/>
      <c r="AP10" s="63"/>
      <c r="AQ10" s="65">
        <f t="shared" ref="AQ10:AQ17" si="12">AR10+AS10</f>
        <v>0</v>
      </c>
      <c r="AR10" s="63"/>
      <c r="AS10" s="63"/>
      <c r="AT10" s="65">
        <f t="shared" ref="AT10:AT17" si="13">AU10+AV10</f>
        <v>0</v>
      </c>
      <c r="AU10" s="63"/>
      <c r="AV10" s="48"/>
      <c r="AW10" s="53"/>
      <c r="AX10" s="63"/>
      <c r="AY10" s="48"/>
    </row>
    <row r="11" spans="1:51" x14ac:dyDescent="0.25">
      <c r="B11" s="55"/>
      <c r="C11" s="17"/>
      <c r="D11" s="17"/>
      <c r="E11" s="18"/>
      <c r="F11" s="17"/>
      <c r="G11" s="65">
        <f t="shared" si="0"/>
        <v>0</v>
      </c>
      <c r="H11" s="63"/>
      <c r="I11" s="63"/>
      <c r="J11" s="65">
        <f t="shared" si="1"/>
        <v>0</v>
      </c>
      <c r="K11" s="63"/>
      <c r="L11" s="63"/>
      <c r="M11" s="65">
        <f t="shared" si="2"/>
        <v>0</v>
      </c>
      <c r="N11" s="63"/>
      <c r="O11" s="63"/>
      <c r="P11" s="65">
        <f t="shared" si="3"/>
        <v>0</v>
      </c>
      <c r="Q11" s="63"/>
      <c r="R11" s="63"/>
      <c r="S11" s="65">
        <f t="shared" si="4"/>
        <v>0</v>
      </c>
      <c r="T11" s="63"/>
      <c r="U11" s="63"/>
      <c r="V11" s="65">
        <f t="shared" si="5"/>
        <v>0</v>
      </c>
      <c r="W11" s="63"/>
      <c r="X11" s="63"/>
      <c r="Y11" s="65">
        <f t="shared" si="6"/>
        <v>0</v>
      </c>
      <c r="Z11" s="63"/>
      <c r="AA11" s="63"/>
      <c r="AB11" s="65">
        <f t="shared" si="7"/>
        <v>0</v>
      </c>
      <c r="AC11" s="63"/>
      <c r="AD11" s="48"/>
      <c r="AE11" s="47">
        <f t="shared" si="8"/>
        <v>0</v>
      </c>
      <c r="AF11" s="63"/>
      <c r="AG11" s="63"/>
      <c r="AH11" s="65">
        <f t="shared" si="9"/>
        <v>0</v>
      </c>
      <c r="AI11" s="63"/>
      <c r="AJ11" s="63"/>
      <c r="AK11" s="65">
        <f t="shared" si="10"/>
        <v>0</v>
      </c>
      <c r="AL11" s="63"/>
      <c r="AM11" s="63"/>
      <c r="AN11" s="65">
        <f t="shared" si="11"/>
        <v>0</v>
      </c>
      <c r="AO11" s="63"/>
      <c r="AP11" s="63"/>
      <c r="AQ11" s="65">
        <f t="shared" si="12"/>
        <v>0</v>
      </c>
      <c r="AR11" s="63"/>
      <c r="AS11" s="63"/>
      <c r="AT11" s="65">
        <f t="shared" si="13"/>
        <v>0</v>
      </c>
      <c r="AU11" s="63"/>
      <c r="AV11" s="48"/>
      <c r="AW11" s="53"/>
      <c r="AX11" s="63"/>
      <c r="AY11" s="48"/>
    </row>
    <row r="12" spans="1:51" x14ac:dyDescent="0.25">
      <c r="B12" s="55"/>
      <c r="C12" s="17"/>
      <c r="D12" s="17"/>
      <c r="E12" s="18"/>
      <c r="F12" s="17"/>
      <c r="G12" s="65">
        <f t="shared" si="0"/>
        <v>0</v>
      </c>
      <c r="H12" s="63"/>
      <c r="I12" s="63"/>
      <c r="J12" s="65">
        <f t="shared" si="1"/>
        <v>0</v>
      </c>
      <c r="K12" s="63"/>
      <c r="L12" s="63"/>
      <c r="M12" s="65">
        <f t="shared" si="2"/>
        <v>0</v>
      </c>
      <c r="N12" s="63"/>
      <c r="O12" s="63"/>
      <c r="P12" s="65">
        <f t="shared" si="3"/>
        <v>0</v>
      </c>
      <c r="Q12" s="63"/>
      <c r="R12" s="63"/>
      <c r="S12" s="65">
        <f t="shared" si="4"/>
        <v>0</v>
      </c>
      <c r="T12" s="63"/>
      <c r="U12" s="63"/>
      <c r="V12" s="65">
        <f t="shared" si="5"/>
        <v>0</v>
      </c>
      <c r="W12" s="63"/>
      <c r="X12" s="63"/>
      <c r="Y12" s="65">
        <f t="shared" si="6"/>
        <v>0</v>
      </c>
      <c r="Z12" s="63"/>
      <c r="AA12" s="63"/>
      <c r="AB12" s="65">
        <f t="shared" si="7"/>
        <v>0</v>
      </c>
      <c r="AC12" s="63"/>
      <c r="AD12" s="48"/>
      <c r="AE12" s="47">
        <f t="shared" si="8"/>
        <v>0</v>
      </c>
      <c r="AF12" s="63"/>
      <c r="AG12" s="63"/>
      <c r="AH12" s="65">
        <f t="shared" si="9"/>
        <v>0</v>
      </c>
      <c r="AI12" s="63"/>
      <c r="AJ12" s="63"/>
      <c r="AK12" s="65">
        <f t="shared" si="10"/>
        <v>0</v>
      </c>
      <c r="AL12" s="63"/>
      <c r="AM12" s="63"/>
      <c r="AN12" s="65">
        <f t="shared" si="11"/>
        <v>0</v>
      </c>
      <c r="AO12" s="63"/>
      <c r="AP12" s="63"/>
      <c r="AQ12" s="65">
        <f t="shared" si="12"/>
        <v>0</v>
      </c>
      <c r="AR12" s="63"/>
      <c r="AS12" s="63"/>
      <c r="AT12" s="65">
        <f t="shared" si="13"/>
        <v>0</v>
      </c>
      <c r="AU12" s="63"/>
      <c r="AV12" s="48"/>
      <c r="AW12" s="53"/>
      <c r="AX12" s="63"/>
      <c r="AY12" s="48"/>
    </row>
    <row r="13" spans="1:51" x14ac:dyDescent="0.25">
      <c r="B13" s="55"/>
      <c r="C13" s="17"/>
      <c r="D13" s="17"/>
      <c r="E13" s="18"/>
      <c r="F13" s="17"/>
      <c r="G13" s="65">
        <f t="shared" si="0"/>
        <v>0</v>
      </c>
      <c r="H13" s="63"/>
      <c r="I13" s="63"/>
      <c r="J13" s="65">
        <f t="shared" si="1"/>
        <v>0</v>
      </c>
      <c r="K13" s="63"/>
      <c r="L13" s="63"/>
      <c r="M13" s="65">
        <f t="shared" si="2"/>
        <v>0</v>
      </c>
      <c r="N13" s="63"/>
      <c r="O13" s="63"/>
      <c r="P13" s="65">
        <f t="shared" si="3"/>
        <v>0</v>
      </c>
      <c r="Q13" s="63"/>
      <c r="R13" s="63"/>
      <c r="S13" s="65">
        <f t="shared" si="4"/>
        <v>0</v>
      </c>
      <c r="T13" s="63"/>
      <c r="U13" s="63"/>
      <c r="V13" s="65">
        <f t="shared" si="5"/>
        <v>0</v>
      </c>
      <c r="W13" s="63"/>
      <c r="X13" s="63"/>
      <c r="Y13" s="65">
        <f t="shared" si="6"/>
        <v>0</v>
      </c>
      <c r="Z13" s="63"/>
      <c r="AA13" s="63"/>
      <c r="AB13" s="65">
        <f t="shared" si="7"/>
        <v>0</v>
      </c>
      <c r="AC13" s="63"/>
      <c r="AD13" s="48"/>
      <c r="AE13" s="47">
        <f t="shared" si="8"/>
        <v>0</v>
      </c>
      <c r="AF13" s="63"/>
      <c r="AG13" s="63"/>
      <c r="AH13" s="65">
        <f t="shared" si="9"/>
        <v>0</v>
      </c>
      <c r="AI13" s="63"/>
      <c r="AJ13" s="63"/>
      <c r="AK13" s="65">
        <f t="shared" si="10"/>
        <v>0</v>
      </c>
      <c r="AL13" s="63"/>
      <c r="AM13" s="63"/>
      <c r="AN13" s="65">
        <f t="shared" si="11"/>
        <v>0</v>
      </c>
      <c r="AO13" s="63"/>
      <c r="AP13" s="63"/>
      <c r="AQ13" s="65">
        <f t="shared" si="12"/>
        <v>0</v>
      </c>
      <c r="AR13" s="63"/>
      <c r="AS13" s="63"/>
      <c r="AT13" s="65">
        <f t="shared" si="13"/>
        <v>0</v>
      </c>
      <c r="AU13" s="63"/>
      <c r="AV13" s="48"/>
      <c r="AW13" s="53"/>
      <c r="AX13" s="63"/>
      <c r="AY13" s="48"/>
    </row>
    <row r="14" spans="1:51" x14ac:dyDescent="0.25">
      <c r="B14" s="55"/>
      <c r="C14" s="17"/>
      <c r="D14" s="17"/>
      <c r="E14" s="18"/>
      <c r="F14" s="17"/>
      <c r="G14" s="65">
        <f t="shared" si="0"/>
        <v>0</v>
      </c>
      <c r="H14" s="63"/>
      <c r="I14" s="63"/>
      <c r="J14" s="65">
        <f t="shared" si="1"/>
        <v>0</v>
      </c>
      <c r="K14" s="63"/>
      <c r="L14" s="63"/>
      <c r="M14" s="65">
        <f t="shared" si="2"/>
        <v>0</v>
      </c>
      <c r="N14" s="63"/>
      <c r="O14" s="63"/>
      <c r="P14" s="65">
        <f t="shared" si="3"/>
        <v>0</v>
      </c>
      <c r="Q14" s="63"/>
      <c r="R14" s="63"/>
      <c r="S14" s="65">
        <f t="shared" si="4"/>
        <v>0</v>
      </c>
      <c r="T14" s="63"/>
      <c r="U14" s="63"/>
      <c r="V14" s="65">
        <f t="shared" si="5"/>
        <v>0</v>
      </c>
      <c r="W14" s="63"/>
      <c r="X14" s="63"/>
      <c r="Y14" s="65">
        <f t="shared" si="6"/>
        <v>0</v>
      </c>
      <c r="Z14" s="63"/>
      <c r="AA14" s="63"/>
      <c r="AB14" s="65">
        <f t="shared" si="7"/>
        <v>0</v>
      </c>
      <c r="AC14" s="63"/>
      <c r="AD14" s="48"/>
      <c r="AE14" s="47">
        <f t="shared" si="8"/>
        <v>0</v>
      </c>
      <c r="AF14" s="63"/>
      <c r="AG14" s="63"/>
      <c r="AH14" s="65">
        <f t="shared" si="9"/>
        <v>0</v>
      </c>
      <c r="AI14" s="63"/>
      <c r="AJ14" s="63"/>
      <c r="AK14" s="65">
        <f t="shared" si="10"/>
        <v>0</v>
      </c>
      <c r="AL14" s="63"/>
      <c r="AM14" s="63"/>
      <c r="AN14" s="65">
        <f t="shared" si="11"/>
        <v>0</v>
      </c>
      <c r="AO14" s="63"/>
      <c r="AP14" s="63"/>
      <c r="AQ14" s="65">
        <f t="shared" si="12"/>
        <v>0</v>
      </c>
      <c r="AR14" s="63"/>
      <c r="AS14" s="63"/>
      <c r="AT14" s="65">
        <f t="shared" si="13"/>
        <v>0</v>
      </c>
      <c r="AU14" s="63"/>
      <c r="AV14" s="48"/>
      <c r="AW14" s="53"/>
      <c r="AX14" s="63"/>
      <c r="AY14" s="48"/>
    </row>
    <row r="15" spans="1:51" x14ac:dyDescent="0.25">
      <c r="B15" s="55"/>
      <c r="C15" s="17"/>
      <c r="D15" s="17"/>
      <c r="E15" s="18"/>
      <c r="F15" s="17"/>
      <c r="G15" s="65">
        <f t="shared" si="0"/>
        <v>0</v>
      </c>
      <c r="H15" s="63"/>
      <c r="I15" s="63"/>
      <c r="J15" s="65">
        <f t="shared" si="1"/>
        <v>0</v>
      </c>
      <c r="K15" s="63"/>
      <c r="L15" s="63"/>
      <c r="M15" s="65">
        <f t="shared" si="2"/>
        <v>0</v>
      </c>
      <c r="N15" s="63"/>
      <c r="O15" s="63"/>
      <c r="P15" s="65">
        <f t="shared" si="3"/>
        <v>0</v>
      </c>
      <c r="Q15" s="63"/>
      <c r="R15" s="63"/>
      <c r="S15" s="65">
        <f t="shared" si="4"/>
        <v>0</v>
      </c>
      <c r="T15" s="63"/>
      <c r="U15" s="63"/>
      <c r="V15" s="65">
        <f t="shared" si="5"/>
        <v>0</v>
      </c>
      <c r="W15" s="63"/>
      <c r="X15" s="63"/>
      <c r="Y15" s="65">
        <f t="shared" si="6"/>
        <v>0</v>
      </c>
      <c r="Z15" s="63"/>
      <c r="AA15" s="63"/>
      <c r="AB15" s="65">
        <f t="shared" si="7"/>
        <v>0</v>
      </c>
      <c r="AC15" s="63"/>
      <c r="AD15" s="48"/>
      <c r="AE15" s="47">
        <f t="shared" si="8"/>
        <v>0</v>
      </c>
      <c r="AF15" s="63"/>
      <c r="AG15" s="63"/>
      <c r="AH15" s="65">
        <f t="shared" si="9"/>
        <v>0</v>
      </c>
      <c r="AI15" s="63"/>
      <c r="AJ15" s="63"/>
      <c r="AK15" s="65">
        <f t="shared" si="10"/>
        <v>0</v>
      </c>
      <c r="AL15" s="63"/>
      <c r="AM15" s="63"/>
      <c r="AN15" s="65">
        <f t="shared" si="11"/>
        <v>0</v>
      </c>
      <c r="AO15" s="63"/>
      <c r="AP15" s="63"/>
      <c r="AQ15" s="65">
        <f t="shared" si="12"/>
        <v>0</v>
      </c>
      <c r="AR15" s="63"/>
      <c r="AS15" s="63"/>
      <c r="AT15" s="65">
        <f t="shared" si="13"/>
        <v>0</v>
      </c>
      <c r="AU15" s="63"/>
      <c r="AV15" s="48"/>
      <c r="AW15" s="53"/>
      <c r="AX15" s="63"/>
      <c r="AY15" s="48"/>
    </row>
    <row r="16" spans="1:51" x14ac:dyDescent="0.25">
      <c r="B16" s="55"/>
      <c r="C16" s="17"/>
      <c r="D16" s="17"/>
      <c r="E16" s="18"/>
      <c r="F16" s="17"/>
      <c r="G16" s="65">
        <f t="shared" si="0"/>
        <v>0</v>
      </c>
      <c r="H16" s="63"/>
      <c r="I16" s="63"/>
      <c r="J16" s="65">
        <f t="shared" si="1"/>
        <v>0</v>
      </c>
      <c r="K16" s="63"/>
      <c r="L16" s="63"/>
      <c r="M16" s="65">
        <f t="shared" si="2"/>
        <v>0</v>
      </c>
      <c r="N16" s="63"/>
      <c r="O16" s="63"/>
      <c r="P16" s="65">
        <f t="shared" si="3"/>
        <v>0</v>
      </c>
      <c r="Q16" s="63"/>
      <c r="R16" s="63"/>
      <c r="S16" s="65">
        <f t="shared" si="4"/>
        <v>0</v>
      </c>
      <c r="T16" s="63"/>
      <c r="U16" s="63"/>
      <c r="V16" s="65">
        <f t="shared" si="5"/>
        <v>0</v>
      </c>
      <c r="W16" s="63"/>
      <c r="X16" s="63"/>
      <c r="Y16" s="65">
        <f t="shared" si="6"/>
        <v>0</v>
      </c>
      <c r="Z16" s="63"/>
      <c r="AA16" s="63"/>
      <c r="AB16" s="65">
        <f t="shared" si="7"/>
        <v>0</v>
      </c>
      <c r="AC16" s="63"/>
      <c r="AD16" s="48"/>
      <c r="AE16" s="47">
        <f t="shared" si="8"/>
        <v>0</v>
      </c>
      <c r="AF16" s="63"/>
      <c r="AG16" s="63"/>
      <c r="AH16" s="65">
        <f t="shared" si="9"/>
        <v>0</v>
      </c>
      <c r="AI16" s="63"/>
      <c r="AJ16" s="63"/>
      <c r="AK16" s="65">
        <f t="shared" si="10"/>
        <v>0</v>
      </c>
      <c r="AL16" s="63"/>
      <c r="AM16" s="63"/>
      <c r="AN16" s="65">
        <f t="shared" si="11"/>
        <v>0</v>
      </c>
      <c r="AO16" s="63"/>
      <c r="AP16" s="63"/>
      <c r="AQ16" s="65">
        <f t="shared" si="12"/>
        <v>0</v>
      </c>
      <c r="AR16" s="63"/>
      <c r="AS16" s="63"/>
      <c r="AT16" s="65">
        <f t="shared" si="13"/>
        <v>0</v>
      </c>
      <c r="AU16" s="63"/>
      <c r="AV16" s="48"/>
      <c r="AW16" s="53"/>
      <c r="AX16" s="63"/>
      <c r="AY16" s="48"/>
    </row>
    <row r="17" spans="1:51" x14ac:dyDescent="0.25">
      <c r="B17" s="56"/>
      <c r="C17" s="33"/>
      <c r="D17" s="33"/>
      <c r="E17" s="34"/>
      <c r="F17" s="33"/>
      <c r="G17" s="65">
        <f t="shared" si="0"/>
        <v>0</v>
      </c>
      <c r="H17" s="63"/>
      <c r="I17" s="63"/>
      <c r="J17" s="65">
        <f t="shared" si="1"/>
        <v>0</v>
      </c>
      <c r="K17" s="63"/>
      <c r="L17" s="63"/>
      <c r="M17" s="65">
        <f t="shared" si="2"/>
        <v>0</v>
      </c>
      <c r="N17" s="63"/>
      <c r="O17" s="63"/>
      <c r="P17" s="65">
        <f t="shared" si="3"/>
        <v>0</v>
      </c>
      <c r="Q17" s="63"/>
      <c r="R17" s="63"/>
      <c r="S17" s="65">
        <f t="shared" si="4"/>
        <v>0</v>
      </c>
      <c r="T17" s="63"/>
      <c r="U17" s="63"/>
      <c r="V17" s="65">
        <f t="shared" si="5"/>
        <v>0</v>
      </c>
      <c r="W17" s="63"/>
      <c r="X17" s="63"/>
      <c r="Y17" s="65">
        <f t="shared" si="6"/>
        <v>0</v>
      </c>
      <c r="Z17" s="63"/>
      <c r="AA17" s="63"/>
      <c r="AB17" s="65">
        <f t="shared" si="7"/>
        <v>0</v>
      </c>
      <c r="AC17" s="63"/>
      <c r="AD17" s="48"/>
      <c r="AE17" s="47">
        <f t="shared" si="8"/>
        <v>0</v>
      </c>
      <c r="AF17" s="63"/>
      <c r="AG17" s="63"/>
      <c r="AH17" s="65">
        <f t="shared" si="9"/>
        <v>0</v>
      </c>
      <c r="AI17" s="63"/>
      <c r="AJ17" s="63"/>
      <c r="AK17" s="65">
        <f t="shared" si="10"/>
        <v>0</v>
      </c>
      <c r="AL17" s="63"/>
      <c r="AM17" s="63"/>
      <c r="AN17" s="65">
        <f t="shared" si="11"/>
        <v>0</v>
      </c>
      <c r="AO17" s="63"/>
      <c r="AP17" s="63"/>
      <c r="AQ17" s="65">
        <f t="shared" si="12"/>
        <v>0</v>
      </c>
      <c r="AR17" s="63"/>
      <c r="AS17" s="63"/>
      <c r="AT17" s="65">
        <f t="shared" si="13"/>
        <v>0</v>
      </c>
      <c r="AU17" s="63"/>
      <c r="AV17" s="48"/>
      <c r="AW17" s="53"/>
      <c r="AX17" s="63"/>
      <c r="AY17" s="48"/>
    </row>
    <row r="18" spans="1:51" ht="17.25" x14ac:dyDescent="0.25">
      <c r="A18" s="31"/>
      <c r="B18" s="316" t="s">
        <v>44</v>
      </c>
      <c r="C18" s="317"/>
      <c r="D18" s="317"/>
      <c r="E18" s="317"/>
      <c r="F18" s="317"/>
      <c r="G18" s="35">
        <f t="shared" ref="G18:AV18" si="14">SUM(G9:G17)</f>
        <v>0</v>
      </c>
      <c r="H18" s="35">
        <f t="shared" si="14"/>
        <v>0</v>
      </c>
      <c r="I18" s="35">
        <f t="shared" si="14"/>
        <v>0</v>
      </c>
      <c r="J18" s="35">
        <f t="shared" si="14"/>
        <v>0</v>
      </c>
      <c r="K18" s="35">
        <f t="shared" si="14"/>
        <v>0</v>
      </c>
      <c r="L18" s="35">
        <f t="shared" si="14"/>
        <v>0</v>
      </c>
      <c r="M18" s="35">
        <f t="shared" si="14"/>
        <v>0</v>
      </c>
      <c r="N18" s="35">
        <f t="shared" si="14"/>
        <v>0</v>
      </c>
      <c r="O18" s="35">
        <f t="shared" si="14"/>
        <v>0</v>
      </c>
      <c r="P18" s="35">
        <f t="shared" si="14"/>
        <v>0</v>
      </c>
      <c r="Q18" s="35">
        <f t="shared" si="14"/>
        <v>0</v>
      </c>
      <c r="R18" s="35">
        <f t="shared" si="14"/>
        <v>0</v>
      </c>
      <c r="S18" s="35">
        <f t="shared" si="14"/>
        <v>0</v>
      </c>
      <c r="T18" s="35">
        <f t="shared" si="14"/>
        <v>0</v>
      </c>
      <c r="U18" s="35">
        <f t="shared" si="14"/>
        <v>0</v>
      </c>
      <c r="V18" s="35">
        <f t="shared" si="14"/>
        <v>0</v>
      </c>
      <c r="W18" s="35">
        <f t="shared" si="14"/>
        <v>0</v>
      </c>
      <c r="X18" s="35">
        <f t="shared" si="14"/>
        <v>0</v>
      </c>
      <c r="Y18" s="35">
        <f t="shared" si="14"/>
        <v>0</v>
      </c>
      <c r="Z18" s="35">
        <f t="shared" si="14"/>
        <v>0</v>
      </c>
      <c r="AA18" s="35">
        <f t="shared" si="14"/>
        <v>0</v>
      </c>
      <c r="AB18" s="35">
        <f t="shared" si="14"/>
        <v>0</v>
      </c>
      <c r="AC18" s="35">
        <f t="shared" si="14"/>
        <v>0</v>
      </c>
      <c r="AD18" s="49">
        <f t="shared" si="14"/>
        <v>0</v>
      </c>
      <c r="AE18" s="47">
        <f t="shared" si="14"/>
        <v>0</v>
      </c>
      <c r="AF18" s="35">
        <f t="shared" si="14"/>
        <v>0</v>
      </c>
      <c r="AG18" s="35">
        <f t="shared" si="14"/>
        <v>0</v>
      </c>
      <c r="AH18" s="35">
        <f t="shared" si="14"/>
        <v>0</v>
      </c>
      <c r="AI18" s="35">
        <f t="shared" si="14"/>
        <v>0</v>
      </c>
      <c r="AJ18" s="35">
        <f t="shared" si="14"/>
        <v>0</v>
      </c>
      <c r="AK18" s="35">
        <f t="shared" si="14"/>
        <v>0</v>
      </c>
      <c r="AL18" s="35">
        <f t="shared" si="14"/>
        <v>0</v>
      </c>
      <c r="AM18" s="35">
        <f t="shared" si="14"/>
        <v>0</v>
      </c>
      <c r="AN18" s="35">
        <f t="shared" si="14"/>
        <v>0</v>
      </c>
      <c r="AO18" s="35">
        <f t="shared" si="14"/>
        <v>0</v>
      </c>
      <c r="AP18" s="35">
        <f t="shared" si="14"/>
        <v>0</v>
      </c>
      <c r="AQ18" s="35">
        <f t="shared" si="14"/>
        <v>0</v>
      </c>
      <c r="AR18" s="35">
        <f t="shared" si="14"/>
        <v>0</v>
      </c>
      <c r="AS18" s="35">
        <f t="shared" si="14"/>
        <v>0</v>
      </c>
      <c r="AT18" s="35">
        <f t="shared" si="14"/>
        <v>0</v>
      </c>
      <c r="AU18" s="35">
        <f t="shared" si="14"/>
        <v>0</v>
      </c>
      <c r="AV18" s="49">
        <f t="shared" si="14"/>
        <v>0</v>
      </c>
      <c r="AW18" s="47" t="s">
        <v>47</v>
      </c>
      <c r="AX18" s="35" t="s">
        <v>47</v>
      </c>
      <c r="AY18" s="49" t="s">
        <v>47</v>
      </c>
    </row>
    <row r="19" spans="1:51" x14ac:dyDescent="0.25">
      <c r="B19" s="316" t="s">
        <v>26</v>
      </c>
      <c r="C19" s="317"/>
      <c r="D19" s="317"/>
      <c r="E19" s="317"/>
      <c r="F19" s="317"/>
      <c r="G19" s="35">
        <f t="shared" ref="G19:AV19" si="15">SUMIF($E9:$E17,"Վարկային ծրագիր",G9:G17)</f>
        <v>0</v>
      </c>
      <c r="H19" s="35">
        <f t="shared" si="15"/>
        <v>0</v>
      </c>
      <c r="I19" s="35">
        <f t="shared" si="15"/>
        <v>0</v>
      </c>
      <c r="J19" s="35">
        <f t="shared" si="15"/>
        <v>0</v>
      </c>
      <c r="K19" s="35">
        <f t="shared" si="15"/>
        <v>0</v>
      </c>
      <c r="L19" s="35">
        <f t="shared" si="15"/>
        <v>0</v>
      </c>
      <c r="M19" s="35">
        <f t="shared" si="15"/>
        <v>0</v>
      </c>
      <c r="N19" s="35">
        <f t="shared" si="15"/>
        <v>0</v>
      </c>
      <c r="O19" s="35">
        <f t="shared" si="15"/>
        <v>0</v>
      </c>
      <c r="P19" s="35">
        <f t="shared" si="15"/>
        <v>0</v>
      </c>
      <c r="Q19" s="35">
        <f t="shared" si="15"/>
        <v>0</v>
      </c>
      <c r="R19" s="35">
        <f t="shared" si="15"/>
        <v>0</v>
      </c>
      <c r="S19" s="35">
        <f t="shared" si="15"/>
        <v>0</v>
      </c>
      <c r="T19" s="35">
        <f t="shared" si="15"/>
        <v>0</v>
      </c>
      <c r="U19" s="35">
        <f t="shared" si="15"/>
        <v>0</v>
      </c>
      <c r="V19" s="35">
        <f t="shared" si="15"/>
        <v>0</v>
      </c>
      <c r="W19" s="35">
        <f t="shared" si="15"/>
        <v>0</v>
      </c>
      <c r="X19" s="35">
        <f t="shared" si="15"/>
        <v>0</v>
      </c>
      <c r="Y19" s="35">
        <f t="shared" si="15"/>
        <v>0</v>
      </c>
      <c r="Z19" s="35">
        <f t="shared" si="15"/>
        <v>0</v>
      </c>
      <c r="AA19" s="35">
        <f t="shared" si="15"/>
        <v>0</v>
      </c>
      <c r="AB19" s="35">
        <f t="shared" si="15"/>
        <v>0</v>
      </c>
      <c r="AC19" s="35">
        <f t="shared" si="15"/>
        <v>0</v>
      </c>
      <c r="AD19" s="49">
        <f t="shared" si="15"/>
        <v>0</v>
      </c>
      <c r="AE19" s="47">
        <f t="shared" si="15"/>
        <v>0</v>
      </c>
      <c r="AF19" s="35">
        <f t="shared" si="15"/>
        <v>0</v>
      </c>
      <c r="AG19" s="35">
        <f t="shared" si="15"/>
        <v>0</v>
      </c>
      <c r="AH19" s="35">
        <f t="shared" si="15"/>
        <v>0</v>
      </c>
      <c r="AI19" s="35">
        <f t="shared" si="15"/>
        <v>0</v>
      </c>
      <c r="AJ19" s="35">
        <f t="shared" si="15"/>
        <v>0</v>
      </c>
      <c r="AK19" s="35">
        <f t="shared" si="15"/>
        <v>0</v>
      </c>
      <c r="AL19" s="35">
        <f t="shared" si="15"/>
        <v>0</v>
      </c>
      <c r="AM19" s="35">
        <f t="shared" si="15"/>
        <v>0</v>
      </c>
      <c r="AN19" s="35">
        <f t="shared" si="15"/>
        <v>0</v>
      </c>
      <c r="AO19" s="35">
        <f t="shared" si="15"/>
        <v>0</v>
      </c>
      <c r="AP19" s="35">
        <f t="shared" si="15"/>
        <v>0</v>
      </c>
      <c r="AQ19" s="35">
        <f t="shared" si="15"/>
        <v>0</v>
      </c>
      <c r="AR19" s="35">
        <f t="shared" si="15"/>
        <v>0</v>
      </c>
      <c r="AS19" s="35">
        <f t="shared" si="15"/>
        <v>0</v>
      </c>
      <c r="AT19" s="35">
        <f t="shared" si="15"/>
        <v>0</v>
      </c>
      <c r="AU19" s="35">
        <f t="shared" si="15"/>
        <v>0</v>
      </c>
      <c r="AV19" s="49">
        <f t="shared" si="15"/>
        <v>0</v>
      </c>
      <c r="AW19" s="47" t="s">
        <v>47</v>
      </c>
      <c r="AX19" s="35" t="s">
        <v>47</v>
      </c>
      <c r="AY19" s="49" t="s">
        <v>47</v>
      </c>
    </row>
    <row r="20" spans="1:51" x14ac:dyDescent="0.25">
      <c r="B20" s="316" t="s">
        <v>27</v>
      </c>
      <c r="C20" s="317"/>
      <c r="D20" s="317"/>
      <c r="E20" s="317"/>
      <c r="F20" s="317"/>
      <c r="G20" s="35">
        <f t="shared" ref="G20:AV20" si="16">SUMIF($E9:$E17,"Դրամաշնորհային ծրագիր",G9:G17)</f>
        <v>0</v>
      </c>
      <c r="H20" s="35">
        <f>SUMIF($E9:$E17,"Դրամաշնորհային ծրագիր",H9:H17)</f>
        <v>0</v>
      </c>
      <c r="I20" s="35">
        <f t="shared" si="16"/>
        <v>0</v>
      </c>
      <c r="J20" s="35">
        <f t="shared" si="16"/>
        <v>0</v>
      </c>
      <c r="K20" s="35">
        <f t="shared" si="16"/>
        <v>0</v>
      </c>
      <c r="L20" s="35">
        <f t="shared" si="16"/>
        <v>0</v>
      </c>
      <c r="M20" s="35">
        <f t="shared" si="16"/>
        <v>0</v>
      </c>
      <c r="N20" s="35">
        <f t="shared" si="16"/>
        <v>0</v>
      </c>
      <c r="O20" s="35">
        <f t="shared" si="16"/>
        <v>0</v>
      </c>
      <c r="P20" s="35">
        <f t="shared" si="16"/>
        <v>0</v>
      </c>
      <c r="Q20" s="35">
        <f t="shared" si="16"/>
        <v>0</v>
      </c>
      <c r="R20" s="35">
        <f t="shared" si="16"/>
        <v>0</v>
      </c>
      <c r="S20" s="35">
        <f t="shared" si="16"/>
        <v>0</v>
      </c>
      <c r="T20" s="35">
        <f t="shared" si="16"/>
        <v>0</v>
      </c>
      <c r="U20" s="35">
        <f t="shared" si="16"/>
        <v>0</v>
      </c>
      <c r="V20" s="35">
        <f t="shared" si="16"/>
        <v>0</v>
      </c>
      <c r="W20" s="35">
        <f t="shared" si="16"/>
        <v>0</v>
      </c>
      <c r="X20" s="35">
        <f t="shared" si="16"/>
        <v>0</v>
      </c>
      <c r="Y20" s="35">
        <f t="shared" si="16"/>
        <v>0</v>
      </c>
      <c r="Z20" s="35">
        <f t="shared" si="16"/>
        <v>0</v>
      </c>
      <c r="AA20" s="35">
        <f t="shared" si="16"/>
        <v>0</v>
      </c>
      <c r="AB20" s="35">
        <f t="shared" si="16"/>
        <v>0</v>
      </c>
      <c r="AC20" s="35">
        <f t="shared" si="16"/>
        <v>0</v>
      </c>
      <c r="AD20" s="49">
        <f t="shared" si="16"/>
        <v>0</v>
      </c>
      <c r="AE20" s="47">
        <f t="shared" si="16"/>
        <v>0</v>
      </c>
      <c r="AF20" s="35">
        <f t="shared" si="16"/>
        <v>0</v>
      </c>
      <c r="AG20" s="35">
        <f t="shared" si="16"/>
        <v>0</v>
      </c>
      <c r="AH20" s="35">
        <f t="shared" si="16"/>
        <v>0</v>
      </c>
      <c r="AI20" s="35">
        <f t="shared" si="16"/>
        <v>0</v>
      </c>
      <c r="AJ20" s="35">
        <f t="shared" si="16"/>
        <v>0</v>
      </c>
      <c r="AK20" s="35">
        <f t="shared" si="16"/>
        <v>0</v>
      </c>
      <c r="AL20" s="35">
        <f t="shared" si="16"/>
        <v>0</v>
      </c>
      <c r="AM20" s="35">
        <f t="shared" si="16"/>
        <v>0</v>
      </c>
      <c r="AN20" s="35">
        <f t="shared" si="16"/>
        <v>0</v>
      </c>
      <c r="AO20" s="35">
        <f t="shared" si="16"/>
        <v>0</v>
      </c>
      <c r="AP20" s="35">
        <f t="shared" si="16"/>
        <v>0</v>
      </c>
      <c r="AQ20" s="35">
        <f t="shared" si="16"/>
        <v>0</v>
      </c>
      <c r="AR20" s="35">
        <f t="shared" si="16"/>
        <v>0</v>
      </c>
      <c r="AS20" s="35">
        <f t="shared" si="16"/>
        <v>0</v>
      </c>
      <c r="AT20" s="35">
        <f t="shared" si="16"/>
        <v>0</v>
      </c>
      <c r="AU20" s="35">
        <f t="shared" si="16"/>
        <v>0</v>
      </c>
      <c r="AV20" s="49">
        <f t="shared" si="16"/>
        <v>0</v>
      </c>
      <c r="AW20" s="47" t="s">
        <v>47</v>
      </c>
      <c r="AX20" s="35" t="s">
        <v>47</v>
      </c>
      <c r="AY20" s="49" t="s">
        <v>47</v>
      </c>
    </row>
    <row r="21" spans="1:51" ht="17.25" customHeight="1" x14ac:dyDescent="0.25"/>
    <row r="23" spans="1:51" x14ac:dyDescent="0.25">
      <c r="B23" s="104" t="s">
        <v>247</v>
      </c>
      <c r="C23" s="78"/>
      <c r="D23" s="79"/>
      <c r="E23" s="81"/>
      <c r="F23" s="81"/>
      <c r="G23" s="81"/>
      <c r="H23" s="81"/>
    </row>
  </sheetData>
  <mergeCells count="26">
    <mergeCell ref="AE6:AG7"/>
    <mergeCell ref="Y7:AA7"/>
    <mergeCell ref="E6:E8"/>
    <mergeCell ref="B18:F18"/>
    <mergeCell ref="B19:F19"/>
    <mergeCell ref="B20:F20"/>
    <mergeCell ref="V6:AD6"/>
    <mergeCell ref="D6:D8"/>
    <mergeCell ref="F6:F8"/>
    <mergeCell ref="B6:C7"/>
    <mergeCell ref="G6:I7"/>
    <mergeCell ref="J6:L7"/>
    <mergeCell ref="M6:O7"/>
    <mergeCell ref="P6:R7"/>
    <mergeCell ref="S6:U7"/>
    <mergeCell ref="AB7:AD7"/>
    <mergeCell ref="V7:X7"/>
    <mergeCell ref="AH6:AV6"/>
    <mergeCell ref="AW6:AW8"/>
    <mergeCell ref="AX6:AX8"/>
    <mergeCell ref="AY6:AY8"/>
    <mergeCell ref="AH7:AJ7"/>
    <mergeCell ref="AK7:AM7"/>
    <mergeCell ref="AN7:AP7"/>
    <mergeCell ref="AQ7:AS7"/>
    <mergeCell ref="AT7:AV7"/>
  </mergeCells>
  <dataValidations count="1">
    <dataValidation type="list" allowBlank="1" showInputMessage="1" showErrorMessage="1" sqref="E9:E17" xr:uid="{00000000-0002-0000-0700-000000000000}">
      <formula1>$BE$1:$BE$3</formula1>
    </dataValidation>
  </dataValidations>
  <pageMargins left="0.7" right="0.7" top="0.75" bottom="0.75" header="0.3" footer="0.3"/>
  <pageSetup paperSize="9" orientation="portrait"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14999847407452621"/>
  </sheetPr>
  <dimension ref="A1:AW17"/>
  <sheetViews>
    <sheetView workbookViewId="0">
      <selection activeCell="F22" sqref="F22"/>
    </sheetView>
  </sheetViews>
  <sheetFormatPr defaultRowHeight="15" x14ac:dyDescent="0.25"/>
  <cols>
    <col min="1" max="1" width="6.42578125" customWidth="1"/>
    <col min="2" max="2" width="10.7109375" customWidth="1"/>
    <col min="3" max="3" width="12.7109375" customWidth="1"/>
    <col min="4" max="4" width="22.42578125" customWidth="1"/>
    <col min="5" max="7" width="9.28515625" customWidth="1"/>
    <col min="8" max="10" width="8.7109375" customWidth="1"/>
    <col min="11" max="13" width="7.42578125" customWidth="1"/>
    <col min="14" max="16" width="8.28515625" customWidth="1"/>
    <col min="17" max="19" width="7.7109375" customWidth="1"/>
    <col min="25" max="25" width="6.42578125" customWidth="1"/>
    <col min="26" max="26" width="5.85546875" customWidth="1"/>
    <col min="27" max="27" width="9.140625" customWidth="1"/>
  </cols>
  <sheetData>
    <row r="1" spans="1:49" ht="17.25" x14ac:dyDescent="0.25">
      <c r="A1" s="84" t="s">
        <v>137</v>
      </c>
      <c r="B1" s="87"/>
      <c r="C1" s="87"/>
      <c r="D1" s="87"/>
      <c r="E1" s="87"/>
      <c r="F1" s="87"/>
      <c r="G1" s="87"/>
      <c r="H1" s="87"/>
      <c r="I1" s="87"/>
      <c r="J1" s="87"/>
      <c r="K1" s="87"/>
      <c r="L1" s="87"/>
      <c r="M1" s="87"/>
      <c r="N1" s="87"/>
      <c r="O1" s="87"/>
      <c r="P1" s="87"/>
      <c r="Q1" s="87"/>
      <c r="R1" s="87"/>
      <c r="S1" s="87"/>
    </row>
    <row r="2" spans="1:49" ht="17.25" x14ac:dyDescent="0.25">
      <c r="A2" s="84"/>
      <c r="B2" s="87"/>
      <c r="C2" s="87"/>
      <c r="D2" s="87"/>
      <c r="E2" s="87"/>
      <c r="F2" s="87"/>
      <c r="G2" s="87"/>
      <c r="H2" s="87"/>
      <c r="I2" s="87"/>
      <c r="J2" s="87"/>
      <c r="K2" s="87"/>
      <c r="L2" s="87"/>
      <c r="M2" s="87"/>
      <c r="N2" s="87"/>
      <c r="O2" s="87"/>
      <c r="P2" s="87"/>
      <c r="Q2" s="87"/>
      <c r="R2" s="87"/>
      <c r="S2" s="87"/>
    </row>
    <row r="3" spans="1:49" s="68" customFormat="1" ht="17.25" x14ac:dyDescent="0.25">
      <c r="A3" s="84" t="s">
        <v>142</v>
      </c>
      <c r="B3" s="87"/>
      <c r="C3" s="87"/>
      <c r="D3" s="87"/>
      <c r="E3" s="87"/>
      <c r="F3" s="87"/>
      <c r="G3" s="87"/>
      <c r="H3" s="87"/>
      <c r="I3" s="87"/>
      <c r="J3" s="87"/>
      <c r="K3" s="87"/>
      <c r="L3" s="87"/>
      <c r="M3" s="87"/>
      <c r="N3" s="87"/>
      <c r="O3" s="87"/>
      <c r="P3" s="87"/>
      <c r="Q3" s="87"/>
      <c r="R3" s="87"/>
      <c r="S3" s="87"/>
    </row>
    <row r="4" spans="1:49" ht="15.75" thickBot="1" x14ac:dyDescent="0.3">
      <c r="A4" s="327"/>
      <c r="B4" s="327"/>
      <c r="C4" s="327"/>
      <c r="D4" s="327"/>
      <c r="E4" s="327"/>
      <c r="F4" s="327"/>
      <c r="G4" s="327"/>
      <c r="H4" s="327"/>
      <c r="I4" s="327"/>
      <c r="J4" s="327"/>
      <c r="K4" s="327"/>
      <c r="L4" s="327"/>
      <c r="M4" s="327"/>
      <c r="N4" s="327"/>
      <c r="O4" s="327"/>
      <c r="P4" s="327"/>
      <c r="Q4" s="327"/>
      <c r="R4" s="327"/>
      <c r="S4" s="327"/>
    </row>
    <row r="5" spans="1:49" ht="15" customHeight="1" x14ac:dyDescent="0.25">
      <c r="B5" s="331" t="s">
        <v>8</v>
      </c>
      <c r="C5" s="318"/>
      <c r="D5" s="318" t="s">
        <v>55</v>
      </c>
      <c r="E5" s="318" t="s">
        <v>127</v>
      </c>
      <c r="F5" s="318"/>
      <c r="G5" s="318"/>
      <c r="H5" s="318" t="s">
        <v>150</v>
      </c>
      <c r="I5" s="318"/>
      <c r="J5" s="318"/>
      <c r="K5" s="318" t="s">
        <v>151</v>
      </c>
      <c r="L5" s="318"/>
      <c r="M5" s="318"/>
      <c r="N5" s="318" t="s">
        <v>152</v>
      </c>
      <c r="O5" s="318"/>
      <c r="P5" s="318"/>
      <c r="Q5" s="318" t="s">
        <v>25</v>
      </c>
      <c r="R5" s="318"/>
      <c r="S5" s="318"/>
      <c r="T5" s="318" t="s">
        <v>18</v>
      </c>
      <c r="U5" s="318"/>
      <c r="V5" s="318"/>
      <c r="W5" s="318"/>
      <c r="X5" s="318"/>
      <c r="Y5" s="318"/>
      <c r="Z5" s="318"/>
      <c r="AA5" s="318"/>
      <c r="AB5" s="319"/>
      <c r="AC5" s="325" t="s">
        <v>154</v>
      </c>
      <c r="AD5" s="306"/>
      <c r="AE5" s="306"/>
      <c r="AF5" s="306" t="s">
        <v>155</v>
      </c>
      <c r="AG5" s="306"/>
      <c r="AH5" s="306"/>
      <c r="AI5" s="306"/>
      <c r="AJ5" s="306"/>
      <c r="AK5" s="306"/>
      <c r="AL5" s="306"/>
      <c r="AM5" s="306"/>
      <c r="AN5" s="306"/>
      <c r="AO5" s="306"/>
      <c r="AP5" s="306"/>
      <c r="AQ5" s="306"/>
      <c r="AR5" s="306"/>
      <c r="AS5" s="306"/>
      <c r="AT5" s="307"/>
      <c r="AU5" s="308" t="s">
        <v>31</v>
      </c>
      <c r="AV5" s="310" t="s">
        <v>32</v>
      </c>
      <c r="AW5" s="312" t="s">
        <v>122</v>
      </c>
    </row>
    <row r="6" spans="1:49" ht="23.25" customHeight="1" x14ac:dyDescent="0.25">
      <c r="B6" s="332"/>
      <c r="C6" s="297"/>
      <c r="D6" s="297"/>
      <c r="E6" s="297"/>
      <c r="F6" s="297"/>
      <c r="G6" s="297"/>
      <c r="H6" s="297"/>
      <c r="I6" s="297"/>
      <c r="J6" s="297"/>
      <c r="K6" s="297"/>
      <c r="L6" s="297"/>
      <c r="M6" s="297"/>
      <c r="N6" s="297"/>
      <c r="O6" s="297"/>
      <c r="P6" s="297"/>
      <c r="Q6" s="297"/>
      <c r="R6" s="297"/>
      <c r="S6" s="297"/>
      <c r="T6" s="297" t="s">
        <v>7</v>
      </c>
      <c r="U6" s="297"/>
      <c r="V6" s="297"/>
      <c r="W6" s="297" t="s">
        <v>121</v>
      </c>
      <c r="X6" s="297"/>
      <c r="Y6" s="297"/>
      <c r="Z6" s="297" t="s">
        <v>153</v>
      </c>
      <c r="AA6" s="297"/>
      <c r="AB6" s="324"/>
      <c r="AC6" s="326"/>
      <c r="AD6" s="314"/>
      <c r="AE6" s="314"/>
      <c r="AF6" s="314" t="s">
        <v>33</v>
      </c>
      <c r="AG6" s="314"/>
      <c r="AH6" s="314"/>
      <c r="AI6" s="314" t="s">
        <v>34</v>
      </c>
      <c r="AJ6" s="314"/>
      <c r="AK6" s="314"/>
      <c r="AL6" s="314" t="s">
        <v>35</v>
      </c>
      <c r="AM6" s="314"/>
      <c r="AN6" s="314"/>
      <c r="AO6" s="314" t="s">
        <v>36</v>
      </c>
      <c r="AP6" s="314"/>
      <c r="AQ6" s="314"/>
      <c r="AR6" s="314" t="s">
        <v>37</v>
      </c>
      <c r="AS6" s="314"/>
      <c r="AT6" s="315"/>
      <c r="AU6" s="309"/>
      <c r="AV6" s="311"/>
      <c r="AW6" s="313"/>
    </row>
    <row r="7" spans="1:49" ht="126" customHeight="1" x14ac:dyDescent="0.25">
      <c r="B7" s="54" t="s">
        <v>2</v>
      </c>
      <c r="C7" s="62" t="s">
        <v>28</v>
      </c>
      <c r="D7" s="297"/>
      <c r="E7" s="67" t="s">
        <v>12</v>
      </c>
      <c r="F7" s="67" t="s">
        <v>23</v>
      </c>
      <c r="G7" s="67" t="s">
        <v>24</v>
      </c>
      <c r="H7" s="67" t="s">
        <v>12</v>
      </c>
      <c r="I7" s="67" t="s">
        <v>23</v>
      </c>
      <c r="J7" s="67" t="s">
        <v>24</v>
      </c>
      <c r="K7" s="67" t="s">
        <v>12</v>
      </c>
      <c r="L7" s="67" t="s">
        <v>23</v>
      </c>
      <c r="M7" s="67" t="s">
        <v>24</v>
      </c>
      <c r="N7" s="67" t="s">
        <v>12</v>
      </c>
      <c r="O7" s="67" t="s">
        <v>23</v>
      </c>
      <c r="P7" s="67" t="s">
        <v>24</v>
      </c>
      <c r="Q7" s="67" t="s">
        <v>12</v>
      </c>
      <c r="R7" s="67" t="s">
        <v>23</v>
      </c>
      <c r="S7" s="67" t="s">
        <v>24</v>
      </c>
      <c r="T7" s="32" t="s">
        <v>12</v>
      </c>
      <c r="U7" s="32" t="s">
        <v>23</v>
      </c>
      <c r="V7" s="32" t="s">
        <v>24</v>
      </c>
      <c r="W7" s="32" t="s">
        <v>12</v>
      </c>
      <c r="X7" s="32" t="s">
        <v>23</v>
      </c>
      <c r="Y7" s="32" t="s">
        <v>24</v>
      </c>
      <c r="Z7" s="32" t="s">
        <v>12</v>
      </c>
      <c r="AA7" s="32" t="s">
        <v>23</v>
      </c>
      <c r="AB7" s="66" t="s">
        <v>24</v>
      </c>
      <c r="AC7" s="45" t="s">
        <v>12</v>
      </c>
      <c r="AD7" s="44" t="s">
        <v>23</v>
      </c>
      <c r="AE7" s="44" t="s">
        <v>24</v>
      </c>
      <c r="AF7" s="44" t="s">
        <v>12</v>
      </c>
      <c r="AG7" s="44" t="s">
        <v>23</v>
      </c>
      <c r="AH7" s="44" t="s">
        <v>24</v>
      </c>
      <c r="AI7" s="44" t="s">
        <v>12</v>
      </c>
      <c r="AJ7" s="44" t="s">
        <v>23</v>
      </c>
      <c r="AK7" s="44" t="s">
        <v>24</v>
      </c>
      <c r="AL7" s="44" t="s">
        <v>12</v>
      </c>
      <c r="AM7" s="44" t="s">
        <v>23</v>
      </c>
      <c r="AN7" s="44" t="s">
        <v>24</v>
      </c>
      <c r="AO7" s="44" t="s">
        <v>12</v>
      </c>
      <c r="AP7" s="44" t="s">
        <v>23</v>
      </c>
      <c r="AQ7" s="44" t="s">
        <v>24</v>
      </c>
      <c r="AR7" s="44" t="s">
        <v>12</v>
      </c>
      <c r="AS7" s="44" t="s">
        <v>23</v>
      </c>
      <c r="AT7" s="46" t="s">
        <v>24</v>
      </c>
      <c r="AU7" s="309"/>
      <c r="AV7" s="311"/>
      <c r="AW7" s="313"/>
    </row>
    <row r="8" spans="1:49" x14ac:dyDescent="0.25">
      <c r="B8" s="55"/>
      <c r="C8" s="17"/>
      <c r="D8" s="17"/>
      <c r="E8" s="65">
        <f>F8+G8</f>
        <v>0</v>
      </c>
      <c r="F8" s="63"/>
      <c r="G8" s="63"/>
      <c r="H8" s="65">
        <f>I8+J8</f>
        <v>0</v>
      </c>
      <c r="I8" s="63"/>
      <c r="J8" s="63"/>
      <c r="K8" s="65">
        <f>L8+M8</f>
        <v>0</v>
      </c>
      <c r="L8" s="63"/>
      <c r="M8" s="63"/>
      <c r="N8" s="65">
        <f>O8+P8</f>
        <v>0</v>
      </c>
      <c r="O8" s="63"/>
      <c r="P8" s="63"/>
      <c r="Q8" s="65">
        <f>R8+S8</f>
        <v>0</v>
      </c>
      <c r="R8" s="63"/>
      <c r="S8" s="63"/>
      <c r="T8" s="65">
        <f>U8+V8</f>
        <v>0</v>
      </c>
      <c r="U8" s="63"/>
      <c r="V8" s="63"/>
      <c r="W8" s="65">
        <f>X8+Y8</f>
        <v>0</v>
      </c>
      <c r="X8" s="63"/>
      <c r="Y8" s="63"/>
      <c r="Z8" s="65">
        <f>AA8+AB8</f>
        <v>0</v>
      </c>
      <c r="AA8" s="63"/>
      <c r="AB8" s="63"/>
      <c r="AC8" s="65">
        <f>AD8+AE8</f>
        <v>0</v>
      </c>
      <c r="AD8" s="63"/>
      <c r="AE8" s="63"/>
      <c r="AF8" s="65">
        <f>AG8+AH8</f>
        <v>0</v>
      </c>
      <c r="AG8" s="63"/>
      <c r="AH8" s="63"/>
      <c r="AI8" s="65">
        <f>AJ8+AK8</f>
        <v>0</v>
      </c>
      <c r="AJ8" s="63"/>
      <c r="AK8" s="63"/>
      <c r="AL8" s="65">
        <f>AM8+AN8</f>
        <v>0</v>
      </c>
      <c r="AM8" s="63"/>
      <c r="AN8" s="63"/>
      <c r="AO8" s="65">
        <f>AP8+AQ8</f>
        <v>0</v>
      </c>
      <c r="AP8" s="63"/>
      <c r="AQ8" s="63"/>
      <c r="AR8" s="65">
        <f>AS8+AT8</f>
        <v>0</v>
      </c>
      <c r="AS8" s="63"/>
      <c r="AT8" s="63"/>
      <c r="AU8" s="53"/>
      <c r="AV8" s="63"/>
      <c r="AW8" s="48"/>
    </row>
    <row r="9" spans="1:49" x14ac:dyDescent="0.25">
      <c r="B9" s="55"/>
      <c r="C9" s="17"/>
      <c r="D9" s="17"/>
      <c r="E9" s="65">
        <f t="shared" ref="E9:E16" si="0">F9+G9</f>
        <v>0</v>
      </c>
      <c r="F9" s="63"/>
      <c r="G9" s="63"/>
      <c r="H9" s="65">
        <f t="shared" ref="H9:H16" si="1">I9+J9</f>
        <v>0</v>
      </c>
      <c r="I9" s="63"/>
      <c r="J9" s="63"/>
      <c r="K9" s="65">
        <f t="shared" ref="K9:K16" si="2">L9+M9</f>
        <v>0</v>
      </c>
      <c r="L9" s="63"/>
      <c r="M9" s="63"/>
      <c r="N9" s="65">
        <f t="shared" ref="N9:N16" si="3">O9+P9</f>
        <v>0</v>
      </c>
      <c r="O9" s="63"/>
      <c r="P9" s="63"/>
      <c r="Q9" s="65">
        <f t="shared" ref="Q9:Q16" si="4">R9+S9</f>
        <v>0</v>
      </c>
      <c r="R9" s="63"/>
      <c r="S9" s="63"/>
      <c r="T9" s="65">
        <f t="shared" ref="T9:T16" si="5">U9+V9</f>
        <v>0</v>
      </c>
      <c r="U9" s="63"/>
      <c r="V9" s="63"/>
      <c r="W9" s="65">
        <f t="shared" ref="W9:W16" si="6">X9+Y9</f>
        <v>0</v>
      </c>
      <c r="X9" s="63"/>
      <c r="Y9" s="63"/>
      <c r="Z9" s="65">
        <f t="shared" ref="Z9:Z16" si="7">AA9+AB9</f>
        <v>0</v>
      </c>
      <c r="AA9" s="63"/>
      <c r="AB9" s="63"/>
      <c r="AC9" s="65">
        <f t="shared" ref="AC9:AC16" si="8">AD9+AE9</f>
        <v>0</v>
      </c>
      <c r="AD9" s="63"/>
      <c r="AE9" s="63"/>
      <c r="AF9" s="65">
        <f t="shared" ref="AF9:AF16" si="9">AG9+AH9</f>
        <v>0</v>
      </c>
      <c r="AG9" s="63"/>
      <c r="AH9" s="63"/>
      <c r="AI9" s="65">
        <f t="shared" ref="AI9:AI16" si="10">AJ9+AK9</f>
        <v>0</v>
      </c>
      <c r="AJ9" s="63"/>
      <c r="AK9" s="63"/>
      <c r="AL9" s="65">
        <f t="shared" ref="AL9:AL16" si="11">AM9+AN9</f>
        <v>0</v>
      </c>
      <c r="AM9" s="63"/>
      <c r="AN9" s="63"/>
      <c r="AO9" s="65">
        <f t="shared" ref="AO9:AO16" si="12">AP9+AQ9</f>
        <v>0</v>
      </c>
      <c r="AP9" s="63"/>
      <c r="AQ9" s="63"/>
      <c r="AR9" s="65">
        <f t="shared" ref="AR9:AR16" si="13">AS9+AT9</f>
        <v>0</v>
      </c>
      <c r="AS9" s="63"/>
      <c r="AT9" s="63"/>
      <c r="AU9" s="53"/>
      <c r="AV9" s="63"/>
      <c r="AW9" s="48"/>
    </row>
    <row r="10" spans="1:49" x14ac:dyDescent="0.25">
      <c r="B10" s="55"/>
      <c r="C10" s="17"/>
      <c r="D10" s="17"/>
      <c r="E10" s="65">
        <f t="shared" si="0"/>
        <v>0</v>
      </c>
      <c r="F10" s="63"/>
      <c r="G10" s="63"/>
      <c r="H10" s="65">
        <f t="shared" si="1"/>
        <v>0</v>
      </c>
      <c r="I10" s="63"/>
      <c r="J10" s="63"/>
      <c r="K10" s="65">
        <f t="shared" si="2"/>
        <v>0</v>
      </c>
      <c r="L10" s="63"/>
      <c r="M10" s="63"/>
      <c r="N10" s="65">
        <f t="shared" si="3"/>
        <v>0</v>
      </c>
      <c r="O10" s="63"/>
      <c r="P10" s="63"/>
      <c r="Q10" s="65">
        <f t="shared" si="4"/>
        <v>0</v>
      </c>
      <c r="R10" s="63"/>
      <c r="S10" s="63"/>
      <c r="T10" s="65">
        <f t="shared" si="5"/>
        <v>0</v>
      </c>
      <c r="U10" s="63"/>
      <c r="V10" s="63"/>
      <c r="W10" s="65">
        <f t="shared" si="6"/>
        <v>0</v>
      </c>
      <c r="X10" s="63"/>
      <c r="Y10" s="63"/>
      <c r="Z10" s="65">
        <f t="shared" si="7"/>
        <v>0</v>
      </c>
      <c r="AA10" s="63"/>
      <c r="AB10" s="63"/>
      <c r="AC10" s="65">
        <f t="shared" si="8"/>
        <v>0</v>
      </c>
      <c r="AD10" s="63"/>
      <c r="AE10" s="63"/>
      <c r="AF10" s="65">
        <f t="shared" si="9"/>
        <v>0</v>
      </c>
      <c r="AG10" s="63"/>
      <c r="AH10" s="63"/>
      <c r="AI10" s="65">
        <f t="shared" si="10"/>
        <v>0</v>
      </c>
      <c r="AJ10" s="63"/>
      <c r="AK10" s="63"/>
      <c r="AL10" s="65">
        <f t="shared" si="11"/>
        <v>0</v>
      </c>
      <c r="AM10" s="63"/>
      <c r="AN10" s="63"/>
      <c r="AO10" s="65">
        <f t="shared" si="12"/>
        <v>0</v>
      </c>
      <c r="AP10" s="63"/>
      <c r="AQ10" s="63"/>
      <c r="AR10" s="65">
        <f t="shared" si="13"/>
        <v>0</v>
      </c>
      <c r="AS10" s="63"/>
      <c r="AT10" s="63"/>
      <c r="AU10" s="53"/>
      <c r="AV10" s="63"/>
      <c r="AW10" s="48"/>
    </row>
    <row r="11" spans="1:49" x14ac:dyDescent="0.25">
      <c r="B11" s="55"/>
      <c r="C11" s="17"/>
      <c r="D11" s="17"/>
      <c r="E11" s="65">
        <f t="shared" si="0"/>
        <v>0</v>
      </c>
      <c r="F11" s="63"/>
      <c r="G11" s="63"/>
      <c r="H11" s="65">
        <f t="shared" si="1"/>
        <v>0</v>
      </c>
      <c r="I11" s="63"/>
      <c r="J11" s="63"/>
      <c r="K11" s="65">
        <f t="shared" si="2"/>
        <v>0</v>
      </c>
      <c r="L11" s="63"/>
      <c r="M11" s="63"/>
      <c r="N11" s="65">
        <f t="shared" si="3"/>
        <v>0</v>
      </c>
      <c r="O11" s="63"/>
      <c r="P11" s="63"/>
      <c r="Q11" s="65">
        <f t="shared" si="4"/>
        <v>0</v>
      </c>
      <c r="R11" s="63"/>
      <c r="S11" s="63"/>
      <c r="T11" s="65">
        <f t="shared" si="5"/>
        <v>0</v>
      </c>
      <c r="U11" s="63"/>
      <c r="V11" s="63"/>
      <c r="W11" s="65">
        <f t="shared" si="6"/>
        <v>0</v>
      </c>
      <c r="X11" s="63"/>
      <c r="Y11" s="63"/>
      <c r="Z11" s="65">
        <f t="shared" si="7"/>
        <v>0</v>
      </c>
      <c r="AA11" s="63"/>
      <c r="AB11" s="63"/>
      <c r="AC11" s="65">
        <f t="shared" si="8"/>
        <v>0</v>
      </c>
      <c r="AD11" s="63"/>
      <c r="AE11" s="63"/>
      <c r="AF11" s="65">
        <f t="shared" si="9"/>
        <v>0</v>
      </c>
      <c r="AG11" s="63"/>
      <c r="AH11" s="63"/>
      <c r="AI11" s="65">
        <f t="shared" si="10"/>
        <v>0</v>
      </c>
      <c r="AJ11" s="63"/>
      <c r="AK11" s="63"/>
      <c r="AL11" s="65">
        <f t="shared" si="11"/>
        <v>0</v>
      </c>
      <c r="AM11" s="63"/>
      <c r="AN11" s="63"/>
      <c r="AO11" s="65">
        <f t="shared" si="12"/>
        <v>0</v>
      </c>
      <c r="AP11" s="63"/>
      <c r="AQ11" s="63"/>
      <c r="AR11" s="65">
        <f t="shared" si="13"/>
        <v>0</v>
      </c>
      <c r="AS11" s="63"/>
      <c r="AT11" s="63"/>
      <c r="AU11" s="53"/>
      <c r="AV11" s="63"/>
      <c r="AW11" s="48"/>
    </row>
    <row r="12" spans="1:49" x14ac:dyDescent="0.25">
      <c r="B12" s="55"/>
      <c r="C12" s="17"/>
      <c r="D12" s="17"/>
      <c r="E12" s="65">
        <f t="shared" si="0"/>
        <v>0</v>
      </c>
      <c r="F12" s="96"/>
      <c r="G12" s="63"/>
      <c r="H12" s="65">
        <f t="shared" si="1"/>
        <v>0</v>
      </c>
      <c r="I12" s="63"/>
      <c r="J12" s="63"/>
      <c r="K12" s="65">
        <f t="shared" si="2"/>
        <v>0</v>
      </c>
      <c r="L12" s="63"/>
      <c r="M12" s="63"/>
      <c r="N12" s="65">
        <f t="shared" si="3"/>
        <v>0</v>
      </c>
      <c r="O12" s="63"/>
      <c r="P12" s="63"/>
      <c r="Q12" s="65">
        <f t="shared" si="4"/>
        <v>0</v>
      </c>
      <c r="R12" s="63"/>
      <c r="S12" s="63"/>
      <c r="T12" s="65">
        <f t="shared" si="5"/>
        <v>0</v>
      </c>
      <c r="U12" s="63"/>
      <c r="V12" s="63"/>
      <c r="W12" s="65">
        <f t="shared" si="6"/>
        <v>0</v>
      </c>
      <c r="X12" s="63"/>
      <c r="Y12" s="63"/>
      <c r="Z12" s="65">
        <f t="shared" si="7"/>
        <v>0</v>
      </c>
      <c r="AA12" s="63"/>
      <c r="AB12" s="63"/>
      <c r="AC12" s="65">
        <f t="shared" si="8"/>
        <v>0</v>
      </c>
      <c r="AD12" s="63"/>
      <c r="AE12" s="63"/>
      <c r="AF12" s="65">
        <f t="shared" si="9"/>
        <v>0</v>
      </c>
      <c r="AG12" s="63"/>
      <c r="AH12" s="63"/>
      <c r="AI12" s="65">
        <f t="shared" si="10"/>
        <v>0</v>
      </c>
      <c r="AJ12" s="63"/>
      <c r="AK12" s="63"/>
      <c r="AL12" s="65">
        <f t="shared" si="11"/>
        <v>0</v>
      </c>
      <c r="AM12" s="63"/>
      <c r="AN12" s="63"/>
      <c r="AO12" s="65">
        <f t="shared" si="12"/>
        <v>0</v>
      </c>
      <c r="AP12" s="63"/>
      <c r="AQ12" s="63"/>
      <c r="AR12" s="65">
        <f t="shared" si="13"/>
        <v>0</v>
      </c>
      <c r="AS12" s="63"/>
      <c r="AT12" s="63"/>
      <c r="AU12" s="53"/>
      <c r="AV12" s="63"/>
      <c r="AW12" s="48"/>
    </row>
    <row r="13" spans="1:49" x14ac:dyDescent="0.25">
      <c r="B13" s="55"/>
      <c r="C13" s="17"/>
      <c r="D13" s="17"/>
      <c r="E13" s="65">
        <f t="shared" si="0"/>
        <v>0</v>
      </c>
      <c r="F13" s="96"/>
      <c r="G13" s="63"/>
      <c r="H13" s="65">
        <f t="shared" si="1"/>
        <v>0</v>
      </c>
      <c r="I13" s="63"/>
      <c r="J13" s="63"/>
      <c r="K13" s="65">
        <f t="shared" si="2"/>
        <v>0</v>
      </c>
      <c r="L13" s="63"/>
      <c r="M13" s="63"/>
      <c r="N13" s="65">
        <f t="shared" si="3"/>
        <v>0</v>
      </c>
      <c r="O13" s="63"/>
      <c r="P13" s="63"/>
      <c r="Q13" s="65">
        <f t="shared" si="4"/>
        <v>0</v>
      </c>
      <c r="R13" s="63"/>
      <c r="S13" s="63"/>
      <c r="T13" s="65">
        <f t="shared" si="5"/>
        <v>0</v>
      </c>
      <c r="U13" s="63"/>
      <c r="V13" s="63"/>
      <c r="W13" s="65">
        <f t="shared" si="6"/>
        <v>0</v>
      </c>
      <c r="X13" s="63"/>
      <c r="Y13" s="63"/>
      <c r="Z13" s="65">
        <f t="shared" si="7"/>
        <v>0</v>
      </c>
      <c r="AA13" s="63"/>
      <c r="AB13" s="63"/>
      <c r="AC13" s="65">
        <f t="shared" si="8"/>
        <v>0</v>
      </c>
      <c r="AD13" s="63"/>
      <c r="AE13" s="63"/>
      <c r="AF13" s="65">
        <f t="shared" si="9"/>
        <v>0</v>
      </c>
      <c r="AG13" s="63"/>
      <c r="AH13" s="63"/>
      <c r="AI13" s="65">
        <f t="shared" si="10"/>
        <v>0</v>
      </c>
      <c r="AJ13" s="63"/>
      <c r="AK13" s="63"/>
      <c r="AL13" s="65">
        <f t="shared" si="11"/>
        <v>0</v>
      </c>
      <c r="AM13" s="63"/>
      <c r="AN13" s="63"/>
      <c r="AO13" s="65">
        <f t="shared" si="12"/>
        <v>0</v>
      </c>
      <c r="AP13" s="63"/>
      <c r="AQ13" s="63"/>
      <c r="AR13" s="65">
        <f t="shared" si="13"/>
        <v>0</v>
      </c>
      <c r="AS13" s="63"/>
      <c r="AT13" s="63"/>
      <c r="AU13" s="53"/>
      <c r="AV13" s="63"/>
      <c r="AW13" s="48"/>
    </row>
    <row r="14" spans="1:49" x14ac:dyDescent="0.25">
      <c r="B14" s="55"/>
      <c r="C14" s="17"/>
      <c r="D14" s="17"/>
      <c r="E14" s="65">
        <f t="shared" si="0"/>
        <v>0</v>
      </c>
      <c r="F14" s="96"/>
      <c r="G14" s="63"/>
      <c r="H14" s="65">
        <f t="shared" si="1"/>
        <v>0</v>
      </c>
      <c r="I14" s="63"/>
      <c r="J14" s="63"/>
      <c r="K14" s="65">
        <f t="shared" si="2"/>
        <v>0</v>
      </c>
      <c r="L14" s="63"/>
      <c r="M14" s="63"/>
      <c r="N14" s="65">
        <f t="shared" si="3"/>
        <v>0</v>
      </c>
      <c r="O14" s="63"/>
      <c r="P14" s="63"/>
      <c r="Q14" s="65">
        <f t="shared" si="4"/>
        <v>0</v>
      </c>
      <c r="R14" s="63"/>
      <c r="S14" s="63"/>
      <c r="T14" s="65">
        <f t="shared" si="5"/>
        <v>0</v>
      </c>
      <c r="U14" s="63"/>
      <c r="V14" s="63"/>
      <c r="W14" s="65">
        <f t="shared" si="6"/>
        <v>0</v>
      </c>
      <c r="X14" s="63"/>
      <c r="Y14" s="63"/>
      <c r="Z14" s="65">
        <f t="shared" si="7"/>
        <v>0</v>
      </c>
      <c r="AA14" s="63"/>
      <c r="AB14" s="63"/>
      <c r="AC14" s="65">
        <f t="shared" si="8"/>
        <v>0</v>
      </c>
      <c r="AD14" s="63"/>
      <c r="AE14" s="63"/>
      <c r="AF14" s="65">
        <f t="shared" si="9"/>
        <v>0</v>
      </c>
      <c r="AG14" s="63"/>
      <c r="AH14" s="63"/>
      <c r="AI14" s="65">
        <f t="shared" si="10"/>
        <v>0</v>
      </c>
      <c r="AJ14" s="63"/>
      <c r="AK14" s="63"/>
      <c r="AL14" s="65">
        <f t="shared" si="11"/>
        <v>0</v>
      </c>
      <c r="AM14" s="63"/>
      <c r="AN14" s="63"/>
      <c r="AO14" s="65">
        <f t="shared" si="12"/>
        <v>0</v>
      </c>
      <c r="AP14" s="63"/>
      <c r="AQ14" s="63"/>
      <c r="AR14" s="65">
        <f t="shared" si="13"/>
        <v>0</v>
      </c>
      <c r="AS14" s="63"/>
      <c r="AT14" s="63"/>
      <c r="AU14" s="53"/>
      <c r="AV14" s="63"/>
      <c r="AW14" s="48"/>
    </row>
    <row r="15" spans="1:49" x14ac:dyDescent="0.25">
      <c r="B15" s="55"/>
      <c r="C15" s="17"/>
      <c r="D15" s="17"/>
      <c r="E15" s="65">
        <f t="shared" si="0"/>
        <v>0</v>
      </c>
      <c r="F15" s="96"/>
      <c r="G15" s="63"/>
      <c r="H15" s="65">
        <f t="shared" si="1"/>
        <v>0</v>
      </c>
      <c r="I15" s="63"/>
      <c r="J15" s="63"/>
      <c r="K15" s="65">
        <f t="shared" si="2"/>
        <v>0</v>
      </c>
      <c r="L15" s="63"/>
      <c r="M15" s="63"/>
      <c r="N15" s="65">
        <f t="shared" si="3"/>
        <v>0</v>
      </c>
      <c r="O15" s="63"/>
      <c r="P15" s="63"/>
      <c r="Q15" s="65">
        <f t="shared" si="4"/>
        <v>0</v>
      </c>
      <c r="R15" s="63"/>
      <c r="S15" s="63"/>
      <c r="T15" s="65">
        <f t="shared" si="5"/>
        <v>0</v>
      </c>
      <c r="U15" s="63"/>
      <c r="V15" s="63"/>
      <c r="W15" s="65">
        <f t="shared" si="6"/>
        <v>0</v>
      </c>
      <c r="X15" s="63"/>
      <c r="Y15" s="63"/>
      <c r="Z15" s="65">
        <f t="shared" si="7"/>
        <v>0</v>
      </c>
      <c r="AA15" s="63"/>
      <c r="AB15" s="63"/>
      <c r="AC15" s="65">
        <f t="shared" si="8"/>
        <v>0</v>
      </c>
      <c r="AD15" s="63"/>
      <c r="AE15" s="63"/>
      <c r="AF15" s="65">
        <f t="shared" si="9"/>
        <v>0</v>
      </c>
      <c r="AG15" s="63"/>
      <c r="AH15" s="63"/>
      <c r="AI15" s="65">
        <f t="shared" si="10"/>
        <v>0</v>
      </c>
      <c r="AJ15" s="63"/>
      <c r="AK15" s="63"/>
      <c r="AL15" s="65">
        <f t="shared" si="11"/>
        <v>0</v>
      </c>
      <c r="AM15" s="63"/>
      <c r="AN15" s="63"/>
      <c r="AO15" s="65">
        <f t="shared" si="12"/>
        <v>0</v>
      </c>
      <c r="AP15" s="63"/>
      <c r="AQ15" s="63"/>
      <c r="AR15" s="65">
        <f t="shared" si="13"/>
        <v>0</v>
      </c>
      <c r="AS15" s="63"/>
      <c r="AT15" s="63"/>
      <c r="AU15" s="53"/>
      <c r="AV15" s="63"/>
      <c r="AW15" s="48"/>
    </row>
    <row r="16" spans="1:49" x14ac:dyDescent="0.25">
      <c r="B16" s="56"/>
      <c r="C16" s="33"/>
      <c r="D16" s="33"/>
      <c r="E16" s="65">
        <f t="shared" si="0"/>
        <v>0</v>
      </c>
      <c r="F16" s="63"/>
      <c r="G16" s="63"/>
      <c r="H16" s="65">
        <f t="shared" si="1"/>
        <v>0</v>
      </c>
      <c r="I16" s="63"/>
      <c r="J16" s="63"/>
      <c r="K16" s="65">
        <f t="shared" si="2"/>
        <v>0</v>
      </c>
      <c r="L16" s="63"/>
      <c r="M16" s="63"/>
      <c r="N16" s="65">
        <f t="shared" si="3"/>
        <v>0</v>
      </c>
      <c r="O16" s="63"/>
      <c r="P16" s="63"/>
      <c r="Q16" s="65">
        <f t="shared" si="4"/>
        <v>0</v>
      </c>
      <c r="R16" s="63"/>
      <c r="S16" s="63"/>
      <c r="T16" s="65">
        <f t="shared" si="5"/>
        <v>0</v>
      </c>
      <c r="U16" s="63"/>
      <c r="V16" s="63"/>
      <c r="W16" s="65">
        <f t="shared" si="6"/>
        <v>0</v>
      </c>
      <c r="X16" s="63"/>
      <c r="Y16" s="63"/>
      <c r="Z16" s="65">
        <f t="shared" si="7"/>
        <v>0</v>
      </c>
      <c r="AA16" s="63"/>
      <c r="AB16" s="63"/>
      <c r="AC16" s="65">
        <f t="shared" si="8"/>
        <v>0</v>
      </c>
      <c r="AD16" s="63"/>
      <c r="AE16" s="63"/>
      <c r="AF16" s="65">
        <f t="shared" si="9"/>
        <v>0</v>
      </c>
      <c r="AG16" s="63"/>
      <c r="AH16" s="63"/>
      <c r="AI16" s="65">
        <f t="shared" si="10"/>
        <v>0</v>
      </c>
      <c r="AJ16" s="63"/>
      <c r="AK16" s="63"/>
      <c r="AL16" s="65">
        <f t="shared" si="11"/>
        <v>0</v>
      </c>
      <c r="AM16" s="63"/>
      <c r="AN16" s="63"/>
      <c r="AO16" s="65">
        <f t="shared" si="12"/>
        <v>0</v>
      </c>
      <c r="AP16" s="63"/>
      <c r="AQ16" s="63"/>
      <c r="AR16" s="65">
        <f t="shared" si="13"/>
        <v>0</v>
      </c>
      <c r="AS16" s="63"/>
      <c r="AT16" s="63"/>
      <c r="AU16" s="53"/>
      <c r="AV16" s="63"/>
      <c r="AW16" s="48"/>
    </row>
    <row r="17" spans="1:49" ht="17.25" customHeight="1" thickBot="1" x14ac:dyDescent="0.3">
      <c r="A17" s="31"/>
      <c r="B17" s="328" t="s">
        <v>12</v>
      </c>
      <c r="C17" s="329"/>
      <c r="D17" s="330"/>
      <c r="E17" s="51">
        <f t="shared" ref="E17" si="14">SUM(A8:A16)</f>
        <v>0</v>
      </c>
      <c r="F17" s="51">
        <f>SUM(F8:F16)</f>
        <v>0</v>
      </c>
      <c r="G17" s="51">
        <f t="shared" ref="G17:AT17" si="15">SUM(G8:G16)</f>
        <v>0</v>
      </c>
      <c r="H17" s="51">
        <f t="shared" si="15"/>
        <v>0</v>
      </c>
      <c r="I17" s="51">
        <f t="shared" si="15"/>
        <v>0</v>
      </c>
      <c r="J17" s="51">
        <f t="shared" si="15"/>
        <v>0</v>
      </c>
      <c r="K17" s="51">
        <f t="shared" si="15"/>
        <v>0</v>
      </c>
      <c r="L17" s="51">
        <f t="shared" si="15"/>
        <v>0</v>
      </c>
      <c r="M17" s="51">
        <f t="shared" si="15"/>
        <v>0</v>
      </c>
      <c r="N17" s="51">
        <f t="shared" si="15"/>
        <v>0</v>
      </c>
      <c r="O17" s="51">
        <f t="shared" si="15"/>
        <v>0</v>
      </c>
      <c r="P17" s="51">
        <f t="shared" si="15"/>
        <v>0</v>
      </c>
      <c r="Q17" s="51">
        <f t="shared" si="15"/>
        <v>0</v>
      </c>
      <c r="R17" s="51">
        <f t="shared" si="15"/>
        <v>0</v>
      </c>
      <c r="S17" s="51">
        <f t="shared" si="15"/>
        <v>0</v>
      </c>
      <c r="T17" s="51">
        <f t="shared" si="15"/>
        <v>0</v>
      </c>
      <c r="U17" s="51">
        <f t="shared" si="15"/>
        <v>0</v>
      </c>
      <c r="V17" s="51">
        <f t="shared" si="15"/>
        <v>0</v>
      </c>
      <c r="W17" s="51">
        <f t="shared" si="15"/>
        <v>0</v>
      </c>
      <c r="X17" s="51">
        <f t="shared" si="15"/>
        <v>0</v>
      </c>
      <c r="Y17" s="51">
        <f t="shared" si="15"/>
        <v>0</v>
      </c>
      <c r="Z17" s="51">
        <f t="shared" si="15"/>
        <v>0</v>
      </c>
      <c r="AA17" s="51">
        <f t="shared" si="15"/>
        <v>0</v>
      </c>
      <c r="AB17" s="51">
        <f t="shared" si="15"/>
        <v>0</v>
      </c>
      <c r="AC17" s="51">
        <f t="shared" si="15"/>
        <v>0</v>
      </c>
      <c r="AD17" s="51">
        <f t="shared" si="15"/>
        <v>0</v>
      </c>
      <c r="AE17" s="51">
        <f t="shared" si="15"/>
        <v>0</v>
      </c>
      <c r="AF17" s="51">
        <f t="shared" si="15"/>
        <v>0</v>
      </c>
      <c r="AG17" s="51">
        <f t="shared" si="15"/>
        <v>0</v>
      </c>
      <c r="AH17" s="51">
        <f t="shared" si="15"/>
        <v>0</v>
      </c>
      <c r="AI17" s="51">
        <f t="shared" si="15"/>
        <v>0</v>
      </c>
      <c r="AJ17" s="51">
        <f t="shared" si="15"/>
        <v>0</v>
      </c>
      <c r="AK17" s="51">
        <f t="shared" si="15"/>
        <v>0</v>
      </c>
      <c r="AL17" s="51">
        <f t="shared" si="15"/>
        <v>0</v>
      </c>
      <c r="AM17" s="51">
        <f t="shared" si="15"/>
        <v>0</v>
      </c>
      <c r="AN17" s="51">
        <f t="shared" si="15"/>
        <v>0</v>
      </c>
      <c r="AO17" s="51">
        <f t="shared" si="15"/>
        <v>0</v>
      </c>
      <c r="AP17" s="51">
        <f t="shared" si="15"/>
        <v>0</v>
      </c>
      <c r="AQ17" s="51">
        <f t="shared" si="15"/>
        <v>0</v>
      </c>
      <c r="AR17" s="51">
        <f t="shared" si="15"/>
        <v>0</v>
      </c>
      <c r="AS17" s="51">
        <f t="shared" si="15"/>
        <v>0</v>
      </c>
      <c r="AT17" s="51">
        <f t="shared" si="15"/>
        <v>0</v>
      </c>
      <c r="AU17" s="50" t="s">
        <v>47</v>
      </c>
      <c r="AV17" s="51" t="s">
        <v>47</v>
      </c>
      <c r="AW17" s="52" t="s">
        <v>47</v>
      </c>
    </row>
  </sheetData>
  <mergeCells count="23">
    <mergeCell ref="A4:S4"/>
    <mergeCell ref="B17:D17"/>
    <mergeCell ref="E5:G6"/>
    <mergeCell ref="H5:J6"/>
    <mergeCell ref="B5:C6"/>
    <mergeCell ref="D5:D7"/>
    <mergeCell ref="K5:M6"/>
    <mergeCell ref="N5:P6"/>
    <mergeCell ref="Q5:S6"/>
    <mergeCell ref="AW5:AW7"/>
    <mergeCell ref="T6:V6"/>
    <mergeCell ref="W6:Y6"/>
    <mergeCell ref="Z6:AB6"/>
    <mergeCell ref="AF6:AH6"/>
    <mergeCell ref="AR6:AT6"/>
    <mergeCell ref="AI6:AK6"/>
    <mergeCell ref="AL6:AN6"/>
    <mergeCell ref="AO6:AQ6"/>
    <mergeCell ref="T5:AB5"/>
    <mergeCell ref="AF5:AT5"/>
    <mergeCell ref="AC5:AE6"/>
    <mergeCell ref="AU5:AU7"/>
    <mergeCell ref="AV5:AV7"/>
  </mergeCells>
  <pageMargins left="0.7" right="0.7" top="0.75" bottom="0.75" header="0.3" footer="0.3"/>
  <pageSetup paperSize="9"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vt:i4>
      </vt:variant>
    </vt:vector>
  </HeadingPairs>
  <TitlesOfParts>
    <vt:vector size="18" baseType="lpstr">
      <vt:lpstr>Հ3 Մաս 1</vt:lpstr>
      <vt:lpstr>Հ3 Մաս 2</vt:lpstr>
      <vt:lpstr>Հ3 Մաս 3</vt:lpstr>
      <vt:lpstr>Հ3 Մաս 4</vt:lpstr>
      <vt:lpstr>Հ4  </vt:lpstr>
      <vt:lpstr>Հ5</vt:lpstr>
      <vt:lpstr>Հ6</vt:lpstr>
      <vt:lpstr>Հ7 Ձև1</vt:lpstr>
      <vt:lpstr>Հ7 Ձև2</vt:lpstr>
      <vt:lpstr>Հ7 Ձև3</vt:lpstr>
      <vt:lpstr>Հ8</vt:lpstr>
      <vt:lpstr>Հ9</vt:lpstr>
      <vt:lpstr>Հ10</vt:lpstr>
      <vt:lpstr>Հ11</vt:lpstr>
      <vt:lpstr>Լրացման պահանջներ</vt:lpstr>
      <vt:lpstr>'Հ3 Մաս 2'!_ftnref17</vt:lpstr>
      <vt:lpstr>'Հ3 Մաս 2'!_ftnref2</vt:lpstr>
      <vt:lpstr>'Հ3 Մաս 2'!_ftnref4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2025-09-19T08:14:30Z</dcterms:modified>
</cp:coreProperties>
</file>